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metadata.xml" ContentType="application/vnd.openxmlformats-officedocument.spreadsheetml.sheetMetadata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p Log" sheetId="1" state="visible" r:id="rId1"/>
    <sheet name="Fuel Purchases" sheetId="2" state="visible" r:id="rId2"/>
    <sheet name="IFTA Summary" sheetId="3" state="visible" r:id="rId3"/>
    <sheet name="Tax Calculation" sheetId="4" state="visible" r:id="rId4"/>
    <sheet name="How to use" sheetId="5" state="visible" r:id="rId5"/>
  </sheets>
  <definedNames/>
  <calcPr calcId="124519" fullCalcOnLoad="1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6">
    <numFmt numFmtId="164" formatCode="yyyy-mm-dd"/>
    <numFmt numFmtId="165" formatCode="0.0"/>
    <numFmt numFmtId="166" formatCode="$#,##0.00"/>
    <numFmt numFmtId="167" formatCode="0.000"/>
    <numFmt numFmtId="168" formatCode="0.0000"/>
    <numFmt numFmtId="169" formatCode="$#,##0.00;[Red]($#,##0.00)"/>
  </numFmts>
  <fonts count="27">
    <font>
      <name val="Calibri"/>
      <family val="2"/>
      <color theme="1"/>
      <sz val="11"/>
      <scheme val="minor"/>
    </font>
    <font>
      <b val="1"/>
      <color rgb="000066CC"/>
      <sz val="20"/>
    </font>
    <font>
      <color rgb="00888888"/>
      <sz val="10"/>
    </font>
    <font>
      <b val="1"/>
      <color rgb="00B45309"/>
      <sz val="10"/>
    </font>
    <font>
      <b val="1"/>
      <sz val="10"/>
    </font>
    <font>
      <b val="1"/>
      <color rgb="00FFFFFF"/>
      <sz val="11"/>
    </font>
    <font>
      <sz val="9"/>
    </font>
    <font>
      <b val="1"/>
    </font>
    <font>
      <b val="1"/>
      <color rgb="000066CC"/>
    </font>
    <font>
      <b val="1"/>
      <color rgb="000066CC"/>
      <sz val="12"/>
    </font>
    <font>
      <i val="1"/>
      <color rgb="00888888"/>
      <sz val="9"/>
    </font>
    <font>
      <b val="1"/>
      <color rgb="000066CC"/>
      <sz val="18"/>
    </font>
    <font>
      <color rgb="001A1A1A"/>
      <sz val="10"/>
    </font>
    <font>
      <b val="1"/>
      <sz val="11"/>
    </font>
    <font>
      <color rgb="000066CC"/>
      <sz val="10"/>
    </font>
    <font>
      <color rgb="000066CC"/>
    </font>
    <font>
      <sz val="10"/>
    </font>
    <font>
      <b val="1"/>
      <sz val="12"/>
    </font>
    <font>
      <b val="1"/>
      <color rgb="000066CC"/>
      <sz val="13"/>
    </font>
    <font>
      <b val="1"/>
      <color rgb="000066CC"/>
      <sz val="16"/>
    </font>
    <font>
      <color rgb="001A1A1A"/>
      <sz val="11"/>
    </font>
    <font>
      <b val="1"/>
      <color rgb="001A1A1A"/>
      <sz val="11"/>
    </font>
    <font>
      <color rgb="00888888"/>
      <sz val="6"/>
    </font>
    <font>
      <color rgb="000066CC"/>
      <sz val="11"/>
    </font>
    <font>
      <color rgb="00888888"/>
      <sz val="11"/>
    </font>
    <font>
      <color rgb="00888888"/>
      <sz val="9"/>
    </font>
    <font>
      <b val="1"/>
      <color rgb="000066CC"/>
      <sz val="11"/>
      <u val="single"/>
    </font>
  </fonts>
  <fills count="4">
    <fill>
      <patternFill/>
    </fill>
    <fill>
      <patternFill patternType="gray125"/>
    </fill>
    <fill>
      <patternFill patternType="solid">
        <fgColor rgb="00FFF9E6"/>
      </patternFill>
    </fill>
    <fill>
      <patternFill patternType="solid">
        <fgColor rgb="000066CC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top style="thin">
        <color rgb="000066CC"/>
      </top>
    </border>
    <border>
      <top style="double">
        <color rgb="000066CC"/>
      </top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3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164" fontId="0" fillId="0" borderId="0" pivotButton="0" quotePrefix="0" xfId="0"/>
    <xf numFmtId="0" fontId="0" fillId="2" borderId="1" applyAlignment="1" pivotButton="0" quotePrefix="0" xfId="0">
      <alignment horizontal="center"/>
    </xf>
    <xf numFmtId="165" fontId="0" fillId="0" borderId="0" pivotButton="0" quotePrefix="0" xfId="0"/>
    <xf numFmtId="166" fontId="0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horizontal="right"/>
    </xf>
    <xf numFmtId="165" fontId="8" fillId="0" borderId="2" pivotButton="0" quotePrefix="0" xfId="0"/>
    <xf numFmtId="165" fontId="9" fillId="0" borderId="2" pivotButton="0" quotePrefix="0" xfId="0"/>
    <xf numFmtId="166" fontId="8" fillId="0" borderId="2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164" fontId="0" fillId="2" borderId="1" pivotButton="0" quotePrefix="0" xfId="0"/>
    <xf numFmtId="167" fontId="0" fillId="2" borderId="1" pivotButton="0" quotePrefix="0" xfId="0"/>
    <xf numFmtId="166" fontId="0" fillId="2" borderId="1" pivotButton="0" quotePrefix="0" xfId="0"/>
    <xf numFmtId="167" fontId="8" fillId="0" borderId="2" pivotButton="0" quotePrefix="0" xfId="0"/>
    <xf numFmtId="0" fontId="13" fillId="0" borderId="0" pivotButton="0" quotePrefix="0" xfId="0"/>
    <xf numFmtId="0" fontId="14" fillId="0" borderId="0" pivotButton="0" quotePrefix="0" xfId="0"/>
    <xf numFmtId="165" fontId="15" fillId="0" borderId="0" pivotButton="0" quotePrefix="0" xfId="0"/>
    <xf numFmtId="167" fontId="15" fillId="0" borderId="0" pivotButton="0" quotePrefix="0" xfId="0"/>
    <xf numFmtId="2" fontId="9" fillId="0" borderId="0" pivotButton="0" quotePrefix="0" xfId="0"/>
    <xf numFmtId="0" fontId="4" fillId="0" borderId="0" applyAlignment="1" pivotButton="0" quotePrefix="0" xfId="0">
      <alignment horizontal="center"/>
    </xf>
    <xf numFmtId="0" fontId="16" fillId="0" borderId="0" pivotButton="0" quotePrefix="0" xfId="0"/>
    <xf numFmtId="165" fontId="0" fillId="2" borderId="1" pivotButton="0" quotePrefix="0" xfId="0"/>
    <xf numFmtId="167" fontId="0" fillId="0" borderId="0" pivotButton="0" quotePrefix="0" xfId="0"/>
    <xf numFmtId="168" fontId="0" fillId="2" borderId="1" pivotButton="0" quotePrefix="0" xfId="0"/>
    <xf numFmtId="169" fontId="0" fillId="0" borderId="0" pivotButton="0" quotePrefix="0" xfId="0"/>
    <xf numFmtId="0" fontId="2" fillId="0" borderId="0" applyAlignment="1" pivotButton="0" quotePrefix="0" xfId="0">
      <alignment horizontal="center"/>
    </xf>
    <xf numFmtId="169" fontId="8" fillId="0" borderId="2" pivotButton="0" quotePrefix="0" xfId="0"/>
    <xf numFmtId="0" fontId="17" fillId="0" borderId="0" applyAlignment="1" pivotButton="0" quotePrefix="0" xfId="0">
      <alignment horizontal="right"/>
    </xf>
    <xf numFmtId="169" fontId="18" fillId="0" borderId="3" pivotButton="0" quotePrefix="0" xfId="0"/>
    <xf numFmtId="0" fontId="19" fillId="0" borderId="0" pivotButton="0" quotePrefix="0" xfId="0"/>
    <xf numFmtId="0" fontId="20" fillId="0" borderId="0" pivotButton="0" quotePrefix="0" xfId="0"/>
    <xf numFmtId="0" fontId="18" fillId="0" borderId="0" pivotButton="0" quotePrefix="0" xfId="0"/>
    <xf numFmtId="0" fontId="21" fillId="0" borderId="0" pivotButton="0" quotePrefix="0" xfId="0"/>
    <xf numFmtId="0" fontId="22" fillId="0" borderId="0" pivotButton="0" quotePrefix="0" xfId="0"/>
    <xf numFmtId="0" fontId="23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0" fontId="2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Relationship Id="rId8" Type="http://schemas.openxmlformats.org/officeDocument/2006/relationships/sheetMetadata" Target="metadata.xml"/></Relationships>
</file>

<file path=xl/comments/comment1.xml><?xml version="1.0" encoding="utf-8"?>
<comments xmlns="http://schemas.openxmlformats.org/spreadsheetml/2006/main">
  <authors>
    <author>RouteMetrics</author>
  </authors>
  <commentList>
    <comment ref="D8" authorId="0" shapeId="0">
      <text>
        <t>IFTA taxes EMPTY miles exactly like loaded ones. Log deadhead moves and repositioning as their own rows — leaving them out understates your mileage and is a common audit finding. This column is for your own records; every row counts toward the return either way.</t>
      </text>
    </comment>
    <comment ref="E8" authorId="0" shapeId="0">
      <text>
        <t>Replace OH/PA/... with the states you run. Each column returns the miles driven in that state:
=ROUTE.STATEMILES(From, To, "OH", "truck")
Blank rows stay blank until you add a trip.</t>
      </text>
    </comment>
  </commentList>
</comments>
</file>

<file path=xl/comments/comment2.xml><?xml version="1.0" encoding="utf-8"?>
<comments xmlns="http://schemas.openxmlformats.org/spreadsheetml/2006/main">
  <authors>
    <author>RouteMetrics</author>
  </authors>
  <commentList>
    <comment ref="B6" authorId="0" shapeId="0">
      <text>
        <t>Use the two-letter code (OH, PA, AB...) — it has to match the codes on the Tax Calculation tab for the gallons to be credited to the right jurisdiction.</t>
      </text>
    </comment>
  </commentList>
</comments>
</file>

<file path=xl/comments/comment3.xml><?xml version="1.0" encoding="utf-8"?>
<comments xmlns="http://schemas.openxmlformats.org/spreadsheetml/2006/main">
  <authors>
    <author>RouteMetrics</author>
  </authors>
  <commentList>
    <comment ref="A6" authorId="0" shapeId="0">
      <text>
        <t>This one formula reads your Trip Log and spills a row per state with total miles. It stays blank until you add trips on the Trip Log tab. Requires the free RouteMetrics add-in.
Watch for a 'Check:' row at the bottom — it means some load had no route legal for your truck.</t>
      </text>
    </comment>
  </commentList>
</comments>
</file>

<file path=xl/comments/comment4.xml><?xml version="1.0" encoding="utf-8"?>
<comments xmlns="http://schemas.openxmlformats.org/spreadsheetml/2006/main">
  <authors>
    <author>RouteMetrics</author>
  </authors>
  <commentList>
    <comment ref="D10" authorId="0" shapeId="0">
      <text>
        <t>Taxable miles default to your total miles. Override a cell only where your base jurisdiction grants an exemption (some toll roads, off-road or agricultural miles). Keep the paperwork that supports any change.</t>
      </text>
    </comment>
    <comment ref="G10" authorId="0" shapeId="0">
      <text>
        <t>Rates change EVERY quarter and are not shipped with this worksheet — an out-of-date rate here would quietly produce a wrong return. Copy the current quarter's rates from iftach.org/taxmatrix4/.
Canadian jurisdictions publish in CAD per litre; convert to your filing units before entering.</t>
      </text>
    </comment>
    <comment ref="J10" authorId="0" shapeId="0">
      <text>
        <t>Indiana, Kentucky and Virginia bill a surcharge on top of the fuel tax. It is charged on TAXABLE gallons with no credit for tax already paid at the pump — which is why this column multiplies a different figure than Tax due. Leave it blank for every other jurisdiction.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Id="rId2" Type="http://schemas.openxmlformats.org/officeDocument/2006/relationships/hyperlink" Target="https://routemetrics.app/?utm_source=template&amp;utm_medium=xlsx&amp;utm_campaign=ifta_worksheet" TargetMode="External"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57</row>
      <rowOff>0</rowOff>
    </from>
    <ext cx="533400" cy="533400"/>
    <pic>
      <nvPicPr>
        <cNvPr id="1" name="Image 1" descr="Picture">
          <a:hlinkClick xmlns:r="http://schemas.openxmlformats.org/officeDocument/2006/relationships" r:id="rId2"/>
        </cNvPr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routemetrics.app/?utm_source=template&amp;utm_medium=xlsx&amp;utm_campaign=ifta_worksheet" TargetMode="External" Id="rId1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hyperlink" Target="https://routemetrics.app/?utm_source=template&amp;utm_medium=xlsx&amp;utm_campaign=ifta_worksheet" TargetMode="External" Id="rId1" /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4.xml.rels><Relationships xmlns="http://schemas.openxmlformats.org/package/2006/relationships"><Relationship Type="http://schemas.openxmlformats.org/officeDocument/2006/relationships/hyperlink" Target="https://www.iftach.org/taxmatrix4/" TargetMode="External" Id="rId1" /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_rels/sheet5.xml.rels><Relationships xmlns="http://schemas.openxmlformats.org/package/2006/relationships"><Relationship Type="http://schemas.openxmlformats.org/officeDocument/2006/relationships/hyperlink" Target="https://routemetrics.app/?utm_source=template&amp;utm_medium=xlsx&amp;utm_campaign=ifta_work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30" customWidth="1" min="3" max="3"/>
    <col width="13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11" customWidth="1" min="10" max="10"/>
    <col width="10" customWidth="1" min="11" max="11"/>
    <col width="34" customWidth="1" min="12" max="12"/>
  </cols>
  <sheetData>
    <row r="1">
      <c r="A1" s="1" t="inlineStr">
        <is>
          <t>IFTA Quarterly Mileage Worksheet</t>
        </is>
      </c>
    </row>
    <row r="2">
      <c r="A2" s="2" t="inlineStr">
        <is>
          <t>Per-state truck miles, tolls and legality for your IFTA fuel-tax return  ·  routemetrics.app</t>
        </is>
      </c>
    </row>
    <row r="4">
      <c r="A4" s="3" t="inlineStr">
        <is>
          <t>Carrier:</t>
        </is>
      </c>
      <c r="B4" s="4" t="n"/>
      <c r="D4" s="3" t="inlineStr">
        <is>
          <t>Fuel type:</t>
        </is>
      </c>
      <c r="E4" s="4" t="n"/>
    </row>
    <row r="5">
      <c r="A5" s="3" t="inlineStr">
        <is>
          <t>IFTA account #:</t>
        </is>
      </c>
      <c r="B5" s="4" t="n"/>
      <c r="D5" s="3" t="inlineStr">
        <is>
          <t>Vehicle / unit #:</t>
        </is>
      </c>
      <c r="E5" s="4" t="n"/>
    </row>
    <row r="6">
      <c r="A6" s="3" t="inlineStr">
        <is>
          <t>Quarter:</t>
        </is>
      </c>
      <c r="B6" s="4" t="n"/>
    </row>
    <row r="7">
      <c r="A7" s="5" t="inlineStr">
        <is>
          <t>The mileage, toll and legality columns fill in automatically once the free RouteMetrics add-in is installed — get it at routemetrics.app. Until then they read #NAME?.</t>
        </is>
      </c>
    </row>
    <row r="8" ht="28" customHeight="1">
      <c r="A8" s="6" t="inlineStr">
        <is>
          <t>Date</t>
        </is>
      </c>
      <c r="B8" s="6" t="inlineStr">
        <is>
          <t>From (address)</t>
        </is>
      </c>
      <c r="C8" s="6" t="inlineStr">
        <is>
          <t>To (address)</t>
        </is>
      </c>
      <c r="D8" s="6" t="inlineStr">
        <is>
          <t>Loaded / Empty</t>
        </is>
      </c>
      <c r="E8" s="6" t="inlineStr">
        <is>
          <t>OH</t>
        </is>
      </c>
      <c r="F8" s="6" t="inlineStr">
        <is>
          <t>PA</t>
        </is>
      </c>
      <c r="G8" s="6" t="inlineStr">
        <is>
          <t>WV</t>
        </is>
      </c>
      <c r="H8" s="6" t="inlineStr">
        <is>
          <t>IN</t>
        </is>
      </c>
      <c r="I8" s="6" t="inlineStr">
        <is>
          <t>IL</t>
        </is>
      </c>
      <c r="J8" s="6" t="inlineStr">
        <is>
          <t>Total miles</t>
        </is>
      </c>
      <c r="K8" s="6" t="inlineStr">
        <is>
          <t>Tolls</t>
        </is>
      </c>
      <c r="L8" s="6" t="inlineStr">
        <is>
          <t>Legal for this truck?</t>
        </is>
      </c>
    </row>
    <row r="9">
      <c r="A9" s="7" t="n"/>
      <c r="D9" s="8" t="n"/>
      <c r="E9" s="9">
        <f>IF($B9="","",_xldudf_ROUTE_STATEMILES($B9,$C9,E$8,"truck"))</f>
        <v/>
      </c>
      <c r="F9" s="9">
        <f>IF($B9="","",_xldudf_ROUTE_STATEMILES($B9,$C9,F$8,"truck"))</f>
        <v/>
      </c>
      <c r="G9" s="9">
        <f>IF($B9="","",_xldudf_ROUTE_STATEMILES($B9,$C9,G$8,"truck"))</f>
        <v/>
      </c>
      <c r="H9" s="9">
        <f>IF($B9="","",_xldudf_ROUTE_STATEMILES($B9,$C9,H$8,"truck"))</f>
        <v/>
      </c>
      <c r="I9" s="9">
        <f>IF($B9="","",_xldudf_ROUTE_STATEMILES($B9,$C9,I$8,"truck"))</f>
        <v/>
      </c>
      <c r="J9" s="9">
        <f>IF($B9="","",SUM($E9:$I9))</f>
        <v/>
      </c>
      <c r="K9" s="10">
        <f>IF($B9="","",_xldudf_ROUTE_TOLLS($B9,$C9,"truck"))</f>
        <v/>
      </c>
      <c r="L9" s="11">
        <f>IF($B9="","",_xldudf_ROUTE_RESTRICTIONS($B9,$C9,"truck"))</f>
        <v/>
      </c>
    </row>
    <row r="10">
      <c r="A10" s="7" t="n"/>
      <c r="D10" s="8" t="n"/>
      <c r="E10" s="9">
        <f>IF($B10="","",_xldudf_ROUTE_STATEMILES($B10,$C10,E$8,"truck"))</f>
        <v/>
      </c>
      <c r="F10" s="9">
        <f>IF($B10="","",_xldudf_ROUTE_STATEMILES($B10,$C10,F$8,"truck"))</f>
        <v/>
      </c>
      <c r="G10" s="9">
        <f>IF($B10="","",_xldudf_ROUTE_STATEMILES($B10,$C10,G$8,"truck"))</f>
        <v/>
      </c>
      <c r="H10" s="9">
        <f>IF($B10="","",_xldudf_ROUTE_STATEMILES($B10,$C10,H$8,"truck"))</f>
        <v/>
      </c>
      <c r="I10" s="9">
        <f>IF($B10="","",_xldudf_ROUTE_STATEMILES($B10,$C10,I$8,"truck"))</f>
        <v/>
      </c>
      <c r="J10" s="9">
        <f>IF($B10="","",SUM($E10:$I10))</f>
        <v/>
      </c>
      <c r="K10" s="10">
        <f>IF($B10="","",_xldudf_ROUTE_TOLLS($B10,$C10,"truck"))</f>
        <v/>
      </c>
      <c r="L10" s="11">
        <f>IF($B10="","",_xldudf_ROUTE_RESTRICTIONS($B10,$C10,"truck"))</f>
        <v/>
      </c>
    </row>
    <row r="11">
      <c r="A11" s="7" t="n"/>
      <c r="D11" s="8" t="n"/>
      <c r="E11" s="9">
        <f>IF($B11="","",_xldudf_ROUTE_STATEMILES($B11,$C11,E$8,"truck"))</f>
        <v/>
      </c>
      <c r="F11" s="9">
        <f>IF($B11="","",_xldudf_ROUTE_STATEMILES($B11,$C11,F$8,"truck"))</f>
        <v/>
      </c>
      <c r="G11" s="9">
        <f>IF($B11="","",_xldudf_ROUTE_STATEMILES($B11,$C11,G$8,"truck"))</f>
        <v/>
      </c>
      <c r="H11" s="9">
        <f>IF($B11="","",_xldudf_ROUTE_STATEMILES($B11,$C11,H$8,"truck"))</f>
        <v/>
      </c>
      <c r="I11" s="9">
        <f>IF($B11="","",_xldudf_ROUTE_STATEMILES($B11,$C11,I$8,"truck"))</f>
        <v/>
      </c>
      <c r="J11" s="9">
        <f>IF($B11="","",SUM($E11:$I11))</f>
        <v/>
      </c>
      <c r="K11" s="10">
        <f>IF($B11="","",_xldudf_ROUTE_TOLLS($B11,$C11,"truck"))</f>
        <v/>
      </c>
      <c r="L11" s="11">
        <f>IF($B11="","",_xldudf_ROUTE_RESTRICTIONS($B11,$C11,"truck"))</f>
        <v/>
      </c>
    </row>
    <row r="12">
      <c r="A12" s="7" t="n"/>
      <c r="D12" s="8" t="n"/>
      <c r="E12" s="9">
        <f>IF($B12="","",_xldudf_ROUTE_STATEMILES($B12,$C12,E$8,"truck"))</f>
        <v/>
      </c>
      <c r="F12" s="9">
        <f>IF($B12="","",_xldudf_ROUTE_STATEMILES($B12,$C12,F$8,"truck"))</f>
        <v/>
      </c>
      <c r="G12" s="9">
        <f>IF($B12="","",_xldudf_ROUTE_STATEMILES($B12,$C12,G$8,"truck"))</f>
        <v/>
      </c>
      <c r="H12" s="9">
        <f>IF($B12="","",_xldudf_ROUTE_STATEMILES($B12,$C12,H$8,"truck"))</f>
        <v/>
      </c>
      <c r="I12" s="9">
        <f>IF($B12="","",_xldudf_ROUTE_STATEMILES($B12,$C12,I$8,"truck"))</f>
        <v/>
      </c>
      <c r="J12" s="9">
        <f>IF($B12="","",SUM($E12:$I12))</f>
        <v/>
      </c>
      <c r="K12" s="10">
        <f>IF($B12="","",_xldudf_ROUTE_TOLLS($B12,$C12,"truck"))</f>
        <v/>
      </c>
      <c r="L12" s="11">
        <f>IF($B12="","",_xldudf_ROUTE_RESTRICTIONS($B12,$C12,"truck"))</f>
        <v/>
      </c>
    </row>
    <row r="13">
      <c r="A13" s="7" t="n"/>
      <c r="D13" s="8" t="n"/>
      <c r="E13" s="9">
        <f>IF($B13="","",_xldudf_ROUTE_STATEMILES($B13,$C13,E$8,"truck"))</f>
        <v/>
      </c>
      <c r="F13" s="9">
        <f>IF($B13="","",_xldudf_ROUTE_STATEMILES($B13,$C13,F$8,"truck"))</f>
        <v/>
      </c>
      <c r="G13" s="9">
        <f>IF($B13="","",_xldudf_ROUTE_STATEMILES($B13,$C13,G$8,"truck"))</f>
        <v/>
      </c>
      <c r="H13" s="9">
        <f>IF($B13="","",_xldudf_ROUTE_STATEMILES($B13,$C13,H$8,"truck"))</f>
        <v/>
      </c>
      <c r="I13" s="9">
        <f>IF($B13="","",_xldudf_ROUTE_STATEMILES($B13,$C13,I$8,"truck"))</f>
        <v/>
      </c>
      <c r="J13" s="9">
        <f>IF($B13="","",SUM($E13:$I13))</f>
        <v/>
      </c>
      <c r="K13" s="10">
        <f>IF($B13="","",_xldudf_ROUTE_TOLLS($B13,$C13,"truck"))</f>
        <v/>
      </c>
      <c r="L13" s="11">
        <f>IF($B13="","",_xldudf_ROUTE_RESTRICTIONS($B13,$C13,"truck"))</f>
        <v/>
      </c>
    </row>
    <row r="14">
      <c r="A14" s="7" t="n"/>
      <c r="D14" s="8" t="n"/>
      <c r="E14" s="9">
        <f>IF($B14="","",_xldudf_ROUTE_STATEMILES($B14,$C14,E$8,"truck"))</f>
        <v/>
      </c>
      <c r="F14" s="9">
        <f>IF($B14="","",_xldudf_ROUTE_STATEMILES($B14,$C14,F$8,"truck"))</f>
        <v/>
      </c>
      <c r="G14" s="9">
        <f>IF($B14="","",_xldudf_ROUTE_STATEMILES($B14,$C14,G$8,"truck"))</f>
        <v/>
      </c>
      <c r="H14" s="9">
        <f>IF($B14="","",_xldudf_ROUTE_STATEMILES($B14,$C14,H$8,"truck"))</f>
        <v/>
      </c>
      <c r="I14" s="9">
        <f>IF($B14="","",_xldudf_ROUTE_STATEMILES($B14,$C14,I$8,"truck"))</f>
        <v/>
      </c>
      <c r="J14" s="9">
        <f>IF($B14="","",SUM($E14:$I14))</f>
        <v/>
      </c>
      <c r="K14" s="10">
        <f>IF($B14="","",_xldudf_ROUTE_TOLLS($B14,$C14,"truck"))</f>
        <v/>
      </c>
      <c r="L14" s="11">
        <f>IF($B14="","",_xldudf_ROUTE_RESTRICTIONS($B14,$C14,"truck"))</f>
        <v/>
      </c>
    </row>
    <row r="15">
      <c r="A15" s="7" t="n"/>
      <c r="D15" s="8" t="n"/>
      <c r="E15" s="9">
        <f>IF($B15="","",_xldudf_ROUTE_STATEMILES($B15,$C15,E$8,"truck"))</f>
        <v/>
      </c>
      <c r="F15" s="9">
        <f>IF($B15="","",_xldudf_ROUTE_STATEMILES($B15,$C15,F$8,"truck"))</f>
        <v/>
      </c>
      <c r="G15" s="9">
        <f>IF($B15="","",_xldudf_ROUTE_STATEMILES($B15,$C15,G$8,"truck"))</f>
        <v/>
      </c>
      <c r="H15" s="9">
        <f>IF($B15="","",_xldudf_ROUTE_STATEMILES($B15,$C15,H$8,"truck"))</f>
        <v/>
      </c>
      <c r="I15" s="9">
        <f>IF($B15="","",_xldudf_ROUTE_STATEMILES($B15,$C15,I$8,"truck"))</f>
        <v/>
      </c>
      <c r="J15" s="9">
        <f>IF($B15="","",SUM($E15:$I15))</f>
        <v/>
      </c>
      <c r="K15" s="10">
        <f>IF($B15="","",_xldudf_ROUTE_TOLLS($B15,$C15,"truck"))</f>
        <v/>
      </c>
      <c r="L15" s="11">
        <f>IF($B15="","",_xldudf_ROUTE_RESTRICTIONS($B15,$C15,"truck"))</f>
        <v/>
      </c>
    </row>
    <row r="16">
      <c r="A16" s="7" t="n"/>
      <c r="D16" s="8" t="n"/>
      <c r="E16" s="9">
        <f>IF($B16="","",_xldudf_ROUTE_STATEMILES($B16,$C16,E$8,"truck"))</f>
        <v/>
      </c>
      <c r="F16" s="9">
        <f>IF($B16="","",_xldudf_ROUTE_STATEMILES($B16,$C16,F$8,"truck"))</f>
        <v/>
      </c>
      <c r="G16" s="9">
        <f>IF($B16="","",_xldudf_ROUTE_STATEMILES($B16,$C16,G$8,"truck"))</f>
        <v/>
      </c>
      <c r="H16" s="9">
        <f>IF($B16="","",_xldudf_ROUTE_STATEMILES($B16,$C16,H$8,"truck"))</f>
        <v/>
      </c>
      <c r="I16" s="9">
        <f>IF($B16="","",_xldudf_ROUTE_STATEMILES($B16,$C16,I$8,"truck"))</f>
        <v/>
      </c>
      <c r="J16" s="9">
        <f>IF($B16="","",SUM($E16:$I16))</f>
        <v/>
      </c>
      <c r="K16" s="10">
        <f>IF($B16="","",_xldudf_ROUTE_TOLLS($B16,$C16,"truck"))</f>
        <v/>
      </c>
      <c r="L16" s="11">
        <f>IF($B16="","",_xldudf_ROUTE_RESTRICTIONS($B16,$C16,"truck"))</f>
        <v/>
      </c>
    </row>
    <row r="17">
      <c r="A17" s="7" t="n"/>
      <c r="D17" s="8" t="n"/>
      <c r="E17" s="9">
        <f>IF($B17="","",_xldudf_ROUTE_STATEMILES($B17,$C17,E$8,"truck"))</f>
        <v/>
      </c>
      <c r="F17" s="9">
        <f>IF($B17="","",_xldudf_ROUTE_STATEMILES($B17,$C17,F$8,"truck"))</f>
        <v/>
      </c>
      <c r="G17" s="9">
        <f>IF($B17="","",_xldudf_ROUTE_STATEMILES($B17,$C17,G$8,"truck"))</f>
        <v/>
      </c>
      <c r="H17" s="9">
        <f>IF($B17="","",_xldudf_ROUTE_STATEMILES($B17,$C17,H$8,"truck"))</f>
        <v/>
      </c>
      <c r="I17" s="9">
        <f>IF($B17="","",_xldudf_ROUTE_STATEMILES($B17,$C17,I$8,"truck"))</f>
        <v/>
      </c>
      <c r="J17" s="9">
        <f>IF($B17="","",SUM($E17:$I17))</f>
        <v/>
      </c>
      <c r="K17" s="10">
        <f>IF($B17="","",_xldudf_ROUTE_TOLLS($B17,$C17,"truck"))</f>
        <v/>
      </c>
      <c r="L17" s="11">
        <f>IF($B17="","",_xldudf_ROUTE_RESTRICTIONS($B17,$C17,"truck"))</f>
        <v/>
      </c>
    </row>
    <row r="18">
      <c r="A18" s="7" t="n"/>
      <c r="D18" s="8" t="n"/>
      <c r="E18" s="9">
        <f>IF($B18="","",_xldudf_ROUTE_STATEMILES($B18,$C18,E$8,"truck"))</f>
        <v/>
      </c>
      <c r="F18" s="9">
        <f>IF($B18="","",_xldudf_ROUTE_STATEMILES($B18,$C18,F$8,"truck"))</f>
        <v/>
      </c>
      <c r="G18" s="9">
        <f>IF($B18="","",_xldudf_ROUTE_STATEMILES($B18,$C18,G$8,"truck"))</f>
        <v/>
      </c>
      <c r="H18" s="9">
        <f>IF($B18="","",_xldudf_ROUTE_STATEMILES($B18,$C18,H$8,"truck"))</f>
        <v/>
      </c>
      <c r="I18" s="9">
        <f>IF($B18="","",_xldudf_ROUTE_STATEMILES($B18,$C18,I$8,"truck"))</f>
        <v/>
      </c>
      <c r="J18" s="9">
        <f>IF($B18="","",SUM($E18:$I18))</f>
        <v/>
      </c>
      <c r="K18" s="10">
        <f>IF($B18="","",_xldudf_ROUTE_TOLLS($B18,$C18,"truck"))</f>
        <v/>
      </c>
      <c r="L18" s="11">
        <f>IF($B18="","",_xldudf_ROUTE_RESTRICTIONS($B18,$C18,"truck"))</f>
        <v/>
      </c>
    </row>
    <row r="19">
      <c r="A19" s="7" t="n"/>
      <c r="D19" s="8" t="n"/>
      <c r="E19" s="9">
        <f>IF($B19="","",_xldudf_ROUTE_STATEMILES($B19,$C19,E$8,"truck"))</f>
        <v/>
      </c>
      <c r="F19" s="9">
        <f>IF($B19="","",_xldudf_ROUTE_STATEMILES($B19,$C19,F$8,"truck"))</f>
        <v/>
      </c>
      <c r="G19" s="9">
        <f>IF($B19="","",_xldudf_ROUTE_STATEMILES($B19,$C19,G$8,"truck"))</f>
        <v/>
      </c>
      <c r="H19" s="9">
        <f>IF($B19="","",_xldudf_ROUTE_STATEMILES($B19,$C19,H$8,"truck"))</f>
        <v/>
      </c>
      <c r="I19" s="9">
        <f>IF($B19="","",_xldudf_ROUTE_STATEMILES($B19,$C19,I$8,"truck"))</f>
        <v/>
      </c>
      <c r="J19" s="9">
        <f>IF($B19="","",SUM($E19:$I19))</f>
        <v/>
      </c>
      <c r="K19" s="10">
        <f>IF($B19="","",_xldudf_ROUTE_TOLLS($B19,$C19,"truck"))</f>
        <v/>
      </c>
      <c r="L19" s="11">
        <f>IF($B19="","",_xldudf_ROUTE_RESTRICTIONS($B19,$C19,"truck"))</f>
        <v/>
      </c>
    </row>
    <row r="20">
      <c r="A20" s="7" t="n"/>
      <c r="D20" s="8" t="n"/>
      <c r="E20" s="9">
        <f>IF($B20="","",_xldudf_ROUTE_STATEMILES($B20,$C20,E$8,"truck"))</f>
        <v/>
      </c>
      <c r="F20" s="9">
        <f>IF($B20="","",_xldudf_ROUTE_STATEMILES($B20,$C20,F$8,"truck"))</f>
        <v/>
      </c>
      <c r="G20" s="9">
        <f>IF($B20="","",_xldudf_ROUTE_STATEMILES($B20,$C20,G$8,"truck"))</f>
        <v/>
      </c>
      <c r="H20" s="9">
        <f>IF($B20="","",_xldudf_ROUTE_STATEMILES($B20,$C20,H$8,"truck"))</f>
        <v/>
      </c>
      <c r="I20" s="9">
        <f>IF($B20="","",_xldudf_ROUTE_STATEMILES($B20,$C20,I$8,"truck"))</f>
        <v/>
      </c>
      <c r="J20" s="9">
        <f>IF($B20="","",SUM($E20:$I20))</f>
        <v/>
      </c>
      <c r="K20" s="10">
        <f>IF($B20="","",_xldudf_ROUTE_TOLLS($B20,$C20,"truck"))</f>
        <v/>
      </c>
      <c r="L20" s="11">
        <f>IF($B20="","",_xldudf_ROUTE_RESTRICTIONS($B20,$C20,"truck"))</f>
        <v/>
      </c>
    </row>
    <row r="21">
      <c r="C21" s="12" t="inlineStr">
        <is>
          <t>Quarter totals →</t>
        </is>
      </c>
      <c r="E21" s="13">
        <f>SUM(E9:E20)</f>
        <v/>
      </c>
      <c r="F21" s="13">
        <f>SUM(F9:F20)</f>
        <v/>
      </c>
      <c r="G21" s="13">
        <f>SUM(G9:G20)</f>
        <v/>
      </c>
      <c r="H21" s="13">
        <f>SUM(H9:H20)</f>
        <v/>
      </c>
      <c r="I21" s="13">
        <f>SUM(I9:I20)</f>
        <v/>
      </c>
      <c r="J21" s="14">
        <f>SUM(J9:J20)</f>
        <v/>
      </c>
      <c r="K21" s="15">
        <f>SUM(K9:K20)</f>
        <v/>
      </c>
    </row>
    <row r="23">
      <c r="A23" s="16" t="inlineStr">
        <is>
          <t>More trips than rows? Select row 20 and drag its fill handle down — the formulas copy with it. (Then widen the ranges on the IFTA Summary tab to match.)</t>
        </is>
      </c>
    </row>
    <row r="24">
      <c r="A24" s="16" t="inlineStr">
        <is>
          <t>Log EMPTY miles too. IFTA taxes deadhead exactly like loaded freight, and leaving it out is a common audit finding.</t>
        </is>
      </c>
    </row>
    <row r="25">
      <c r="A25" s="16" t="inlineStr">
        <is>
          <t>Total miles is the sum of the state columns, so add a column for every state you drive. The IFTA Summary tab lists ANY jurisdiction your trips crossed — use it to catch a state you forgot a column for.</t>
        </is>
      </c>
    </row>
    <row r="26">
      <c r="A26" s="16" t="inlineStr">
        <is>
          <t>Set your truck's weight, height and axles in the RouteMetrics task pane. Without a profile, routes are planned for a standard truck — legal truck roads only, with no clearance or weight check against your own rig.</t>
        </is>
      </c>
    </row>
    <row r="27">
      <c r="A27" s="16" t="inlineStr">
        <is>
          <t>Requires the free RouteMetrics add-in (routemetrics.app). Without it the ROUTE.* cells show #NAME?.</t>
        </is>
      </c>
    </row>
  </sheetData>
  <dataValidations count="1">
    <dataValidation sqref="D9:D20" showDropDown="0" showInputMessage="1" showErrorMessage="1" allowBlank="1" promptTitle="Loaded or Empty" prompt="IFTA taxes empty miles the same as loaded ones — log both." type="list">
      <formula1>"Loaded,Empty"</formula1>
    </dataValidation>
  </dataValidations>
  <hyperlinks>
    <hyperlink xmlns:r="http://schemas.openxmlformats.org/officeDocument/2006/relationships" ref="A7" r:id="rId1"/>
  </hyperlink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2" customWidth="1" min="4" max="4"/>
    <col width="30" customWidth="1" min="5" max="5"/>
    <col width="14" customWidth="1" min="6" max="6"/>
  </cols>
  <sheetData>
    <row r="1">
      <c r="A1" s="17" t="inlineStr">
        <is>
          <t>Fuel Purchases</t>
        </is>
      </c>
    </row>
    <row r="2">
      <c r="A2" s="2" t="inlineStr">
        <is>
          <t>Every tax-paid fuel ticket for the quarter. The Tax Calculation tab reads this.</t>
        </is>
      </c>
    </row>
    <row r="3">
      <c r="A3" s="18" t="inlineStr">
        <is>
          <t>Miles alone cannot produce a return. IFTA credits the fuel tax you already paid at the pump, and that credit comes from these rows — so a quarter with no fuel tickets computes tax on every gallon burned.</t>
        </is>
      </c>
    </row>
    <row r="4">
      <c r="A4" s="16" t="inlineStr">
        <is>
          <t>Keep the receipts. Most jurisdictions require the original tickets to support these numbers on audit.</t>
        </is>
      </c>
    </row>
    <row r="6" ht="28" customHeight="1">
      <c r="A6" s="6" t="inlineStr">
        <is>
          <t>Date</t>
        </is>
      </c>
      <c r="B6" s="6" t="inlineStr">
        <is>
          <t>Jurisdiction</t>
        </is>
      </c>
      <c r="C6" s="6" t="inlineStr">
        <is>
          <t>Gallons</t>
        </is>
      </c>
      <c r="D6" s="6" t="inlineStr">
        <is>
          <t>Total cost</t>
        </is>
      </c>
      <c r="E6" s="6" t="inlineStr">
        <is>
          <t>Vendor / location</t>
        </is>
      </c>
      <c r="F6" s="6" t="inlineStr">
        <is>
          <t>Ticket #</t>
        </is>
      </c>
    </row>
    <row r="7">
      <c r="A7" s="19" t="n"/>
      <c r="B7" s="8" t="n"/>
      <c r="C7" s="20" t="n"/>
      <c r="D7" s="21" t="n"/>
      <c r="E7" s="4" t="n"/>
      <c r="F7" s="4" t="n"/>
    </row>
    <row r="8">
      <c r="A8" s="19" t="n"/>
      <c r="B8" s="8" t="n"/>
      <c r="C8" s="20" t="n"/>
      <c r="D8" s="21" t="n"/>
      <c r="E8" s="4" t="n"/>
      <c r="F8" s="4" t="n"/>
    </row>
    <row r="9">
      <c r="A9" s="19" t="n"/>
      <c r="B9" s="8" t="n"/>
      <c r="C9" s="20" t="n"/>
      <c r="D9" s="21" t="n"/>
      <c r="E9" s="4" t="n"/>
      <c r="F9" s="4" t="n"/>
    </row>
    <row r="10">
      <c r="A10" s="19" t="n"/>
      <c r="B10" s="8" t="n"/>
      <c r="C10" s="20" t="n"/>
      <c r="D10" s="21" t="n"/>
      <c r="E10" s="4" t="n"/>
      <c r="F10" s="4" t="n"/>
    </row>
    <row r="11">
      <c r="A11" s="19" t="n"/>
      <c r="B11" s="8" t="n"/>
      <c r="C11" s="20" t="n"/>
      <c r="D11" s="21" t="n"/>
      <c r="E11" s="4" t="n"/>
      <c r="F11" s="4" t="n"/>
    </row>
    <row r="12">
      <c r="A12" s="19" t="n"/>
      <c r="B12" s="8" t="n"/>
      <c r="C12" s="20" t="n"/>
      <c r="D12" s="21" t="n"/>
      <c r="E12" s="4" t="n"/>
      <c r="F12" s="4" t="n"/>
    </row>
    <row r="13">
      <c r="A13" s="19" t="n"/>
      <c r="B13" s="8" t="n"/>
      <c r="C13" s="20" t="n"/>
      <c r="D13" s="21" t="n"/>
      <c r="E13" s="4" t="n"/>
      <c r="F13" s="4" t="n"/>
    </row>
    <row r="14">
      <c r="A14" s="19" t="n"/>
      <c r="B14" s="8" t="n"/>
      <c r="C14" s="20" t="n"/>
      <c r="D14" s="21" t="n"/>
      <c r="E14" s="4" t="n"/>
      <c r="F14" s="4" t="n"/>
    </row>
    <row r="15">
      <c r="A15" s="19" t="n"/>
      <c r="B15" s="8" t="n"/>
      <c r="C15" s="20" t="n"/>
      <c r="D15" s="21" t="n"/>
      <c r="E15" s="4" t="n"/>
      <c r="F15" s="4" t="n"/>
    </row>
    <row r="16">
      <c r="A16" s="19" t="n"/>
      <c r="B16" s="8" t="n"/>
      <c r="C16" s="20" t="n"/>
      <c r="D16" s="21" t="n"/>
      <c r="E16" s="4" t="n"/>
      <c r="F16" s="4" t="n"/>
    </row>
    <row r="17">
      <c r="A17" s="19" t="n"/>
      <c r="B17" s="8" t="n"/>
      <c r="C17" s="20" t="n"/>
      <c r="D17" s="21" t="n"/>
      <c r="E17" s="4" t="n"/>
      <c r="F17" s="4" t="n"/>
    </row>
    <row r="18">
      <c r="A18" s="19" t="n"/>
      <c r="B18" s="8" t="n"/>
      <c r="C18" s="20" t="n"/>
      <c r="D18" s="21" t="n"/>
      <c r="E18" s="4" t="n"/>
      <c r="F18" s="4" t="n"/>
    </row>
    <row r="19">
      <c r="A19" s="19" t="n"/>
      <c r="B19" s="8" t="n"/>
      <c r="C19" s="20" t="n"/>
      <c r="D19" s="21" t="n"/>
      <c r="E19" s="4" t="n"/>
      <c r="F19" s="4" t="n"/>
    </row>
    <row r="20">
      <c r="A20" s="19" t="n"/>
      <c r="B20" s="8" t="n"/>
      <c r="C20" s="20" t="n"/>
      <c r="D20" s="21" t="n"/>
      <c r="E20" s="4" t="n"/>
      <c r="F20" s="4" t="n"/>
    </row>
    <row r="21">
      <c r="A21" s="19" t="n"/>
      <c r="B21" s="8" t="n"/>
      <c r="C21" s="20" t="n"/>
      <c r="D21" s="21" t="n"/>
      <c r="E21" s="4" t="n"/>
      <c r="F21" s="4" t="n"/>
    </row>
    <row r="22">
      <c r="B22" s="12" t="inlineStr">
        <is>
          <t>Total →</t>
        </is>
      </c>
      <c r="C22" s="22">
        <f>SUM(C7:C21)</f>
        <v/>
      </c>
      <c r="D22" s="15">
        <f>SUM(D7:D21)</f>
        <v/>
      </c>
    </row>
    <row r="24">
      <c r="A24" s="16" t="inlineStr">
        <is>
          <t>More tickets than rows? Select row 21 and drag its fill handle down, then widen the ranges on the Tax Calculation tab to match.</t>
        </is>
      </c>
    </row>
  </sheetData>
  <dataValidations count="1">
    <dataValidation sqref="B7:B21" showDropDown="0" showInputMessage="1" showErrorMessage="1" allowBlank="1" errorTitle="Unknown jurisdiction" error="Use a two-letter IFTA jurisdiction code, e.g. OH or AB." promptTitle="Jurisdiction" prompt="The jurisdiction where the fuel was PURCHASED." type="list">
      <formula1>"AL,AZ,AR,CA,CO,CT,DE,FL,GA,ID,IL,IN,IA,KS,KY,LA,ME,MD,MA,MI,MN,MS,MO,MT,NE,NV,NH,NJ,NM,NY,NC,ND,OH,OK,OR,PA,RI,SC,SD,TN,TX,UT,VT,VA,WA,WV,WI,WY,AB,BC,MB,NB,NL,NS,ON,PE,QC,SK"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52" customWidth="1" min="4" max="4"/>
  </cols>
  <sheetData>
    <row r="1">
      <c r="A1" s="17" t="inlineStr">
        <is>
          <t>Quarterly IFTA Summary</t>
        </is>
      </c>
    </row>
    <row r="2">
      <c r="A2" s="2" t="inlineStr">
        <is>
          <t>Every jurisdiction your Trip Log drove through — one formula, filled automatically.</t>
        </is>
      </c>
    </row>
    <row r="3">
      <c r="A3" s="5" t="inlineStr">
        <is>
          <t>This table fills in once the free RouteMetrics add-in is installed — routemetrics.app. Until then it reads #NAME?.</t>
        </is>
      </c>
    </row>
    <row r="4">
      <c r="A4" s="23" t="inlineStr">
        <is>
          <t>Per-jurisdiction miles (auto):</t>
        </is>
      </c>
      <c r="D4" s="23" t="inlineStr">
        <is>
          <t>What happens next</t>
        </is>
      </c>
    </row>
    <row r="6">
      <c r="A6" s="24" cm="1">
        <f t="array" ref="A6">_xldudf_ROUTE_IFTA('Trip Log'!$B$9:$B$20,'Trip Log'!$C$9:$C$20,"truck")</f>
        <v/>
      </c>
      <c r="D6" s="18" t="inlineStr">
        <is>
          <t>The Tax Calculation tab reads this table and works out</t>
        </is>
      </c>
    </row>
    <row r="7">
      <c r="D7" s="18" t="inlineStr">
        <is>
          <t>what you owe each jurisdiction:</t>
        </is>
      </c>
    </row>
    <row r="8">
      <c r="D8" s="18" t="inlineStr"/>
    </row>
    <row r="9">
      <c r="D9" s="18" t="inlineStr">
        <is>
          <t>1. Taxable gallons per state = state miles / fleet MPG.</t>
        </is>
      </c>
    </row>
    <row r="10">
      <c r="D10" s="18" t="inlineStr">
        <is>
          <t>2. Tax-paid gallons come from your Fuel Purchases tab.</t>
        </is>
      </c>
    </row>
    <row r="11">
      <c r="D11" s="18" t="inlineStr">
        <is>
          <t>3. Net gallons x that quarter's rate = tax due (or credit).</t>
        </is>
      </c>
    </row>
    <row r="12">
      <c r="D12" s="18" t="inlineStr"/>
    </row>
    <row r="13">
      <c r="D13" s="2" t="inlineStr">
        <is>
          <t>You supply the rates — they change every quarter and are</t>
        </is>
      </c>
    </row>
    <row r="14">
      <c r="D14" s="2" t="inlineStr">
        <is>
          <t>published by IFTA, Inc. The link is on that tab.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4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2" customWidth="1" min="3" max="3"/>
    <col width="12" customWidth="1" min="4" max="4"/>
    <col width="13" customWidth="1" min="5" max="5"/>
    <col width="13" customWidth="1" min="6" max="6"/>
    <col width="10" customWidth="1" min="7" max="7"/>
    <col width="13" customWidth="1" min="8" max="8"/>
    <col width="14" customWidth="1" min="9" max="9"/>
    <col width="11" customWidth="1" min="10" max="10"/>
    <col width="12" customWidth="1" min="11" max="11"/>
  </cols>
  <sheetData>
    <row r="1">
      <c r="A1" s="17" t="inlineStr">
        <is>
          <t>IFTA Tax Calculation</t>
        </is>
      </c>
    </row>
    <row r="2">
      <c r="A2" s="2" t="inlineStr">
        <is>
          <t>All 58 IFTA jurisdictions. Miles come from your Trip Log; gallons from Fuel Purchases; rates from you.</t>
        </is>
      </c>
    </row>
    <row r="4">
      <c r="A4" s="3" t="inlineStr">
        <is>
          <t>Total miles (all jurisdictions)</t>
        </is>
      </c>
      <c r="D4" s="25">
        <f>'Trip Log'!J21</f>
        <v/>
      </c>
    </row>
    <row r="5">
      <c r="A5" s="3" t="inlineStr">
        <is>
          <t>Total gallons purchased</t>
        </is>
      </c>
      <c r="D5" s="26">
        <f>'Fuel Purchases'!C22</f>
        <v/>
      </c>
    </row>
    <row r="6">
      <c r="A6" s="3" t="inlineStr">
        <is>
          <t>Fleet MPG (miles / gallons)</t>
        </is>
      </c>
      <c r="D6" s="27">
        <f>IF(D5=0,"",D4/D5)</f>
        <v/>
      </c>
      <c r="E6" s="16" t="inlineStr">
        <is>
          <t>Every taxable-gallons figure below divides by this. Two decimals is the usual filing convention.</t>
        </is>
      </c>
    </row>
    <row r="8">
      <c r="A8" s="5" t="inlineStr">
        <is>
          <t>RATES ARE NOT INCLUDED — fill in column G. They change every quarter; get the current ones from the IFTA, Inc. tax rate matrix at iftach.org/taxmatrix4/.</t>
        </is>
      </c>
    </row>
    <row r="10" ht="28" customHeight="1">
      <c r="A10" s="6" t="inlineStr">
        <is>
          <t>Code</t>
        </is>
      </c>
      <c r="B10" s="6" t="inlineStr">
        <is>
          <t>Jurisdiction</t>
        </is>
      </c>
      <c r="C10" s="6" t="inlineStr">
        <is>
          <t>Total miles</t>
        </is>
      </c>
      <c r="D10" s="6" t="inlineStr">
        <is>
          <t>Taxable miles</t>
        </is>
      </c>
      <c r="E10" s="6" t="inlineStr">
        <is>
          <t>Taxable gallons</t>
        </is>
      </c>
      <c r="F10" s="6" t="inlineStr">
        <is>
          <t>Tax-paid gallons</t>
        </is>
      </c>
      <c r="G10" s="6" t="inlineStr">
        <is>
          <t>Tax rate</t>
        </is>
      </c>
      <c r="H10" s="6" t="inlineStr">
        <is>
          <t>Net taxable gallons</t>
        </is>
      </c>
      <c r="I10" s="6" t="inlineStr">
        <is>
          <t>Tax due (credit)</t>
        </is>
      </c>
      <c r="J10" s="6" t="inlineStr">
        <is>
          <t>Surcharge rate</t>
        </is>
      </c>
      <c r="K10" s="6" t="inlineStr">
        <is>
          <t>Surcharge due</t>
        </is>
      </c>
    </row>
    <row r="11">
      <c r="A11" s="28" t="inlineStr">
        <is>
          <t>AL</t>
        </is>
      </c>
      <c r="B11" s="29" t="inlineStr">
        <is>
          <t>Alabama</t>
        </is>
      </c>
      <c r="C11" s="9">
        <f>IFERROR(VLOOKUP($A11,'IFTA Summary'!$A$6:$B$80,2,FALSE),0)</f>
        <v/>
      </c>
      <c r="D11" s="30">
        <f>C11</f>
        <v/>
      </c>
      <c r="E11" s="31">
        <f>IF($D$6="","",IF(D11=0,0,D11/$D$6))</f>
        <v/>
      </c>
      <c r="F11" s="31">
        <f>SUMIF('Fuel Purchases'!$B$7:$B$21,$A11,'Fuel Purchases'!$C$7:$C$21)</f>
        <v/>
      </c>
      <c r="G11" s="32" t="n"/>
      <c r="H11" s="31">
        <f>IF(E11="","",E11-F11)</f>
        <v/>
      </c>
      <c r="I11" s="33">
        <f>IF(OR(G11="",H11=""),"",H11*G11)</f>
        <v/>
      </c>
      <c r="J11" s="34" t="inlineStr">
        <is>
          <t>—</t>
        </is>
      </c>
    </row>
    <row r="12">
      <c r="A12" s="28" t="inlineStr">
        <is>
          <t>AZ</t>
        </is>
      </c>
      <c r="B12" s="29" t="inlineStr">
        <is>
          <t>Arizona</t>
        </is>
      </c>
      <c r="C12" s="9">
        <f>IFERROR(VLOOKUP($A12,'IFTA Summary'!$A$6:$B$80,2,FALSE),0)</f>
        <v/>
      </c>
      <c r="D12" s="30">
        <f>C12</f>
        <v/>
      </c>
      <c r="E12" s="31">
        <f>IF($D$6="","",IF(D12=0,0,D12/$D$6))</f>
        <v/>
      </c>
      <c r="F12" s="31">
        <f>SUMIF('Fuel Purchases'!$B$7:$B$21,$A12,'Fuel Purchases'!$C$7:$C$21)</f>
        <v/>
      </c>
      <c r="G12" s="32" t="n"/>
      <c r="H12" s="31">
        <f>IF(E12="","",E12-F12)</f>
        <v/>
      </c>
      <c r="I12" s="33">
        <f>IF(OR(G12="",H12=""),"",H12*G12)</f>
        <v/>
      </c>
      <c r="J12" s="34" t="inlineStr">
        <is>
          <t>—</t>
        </is>
      </c>
    </row>
    <row r="13">
      <c r="A13" s="28" t="inlineStr">
        <is>
          <t>AR</t>
        </is>
      </c>
      <c r="B13" s="29" t="inlineStr">
        <is>
          <t>Arkansas</t>
        </is>
      </c>
      <c r="C13" s="9">
        <f>IFERROR(VLOOKUP($A13,'IFTA Summary'!$A$6:$B$80,2,FALSE),0)</f>
        <v/>
      </c>
      <c r="D13" s="30">
        <f>C13</f>
        <v/>
      </c>
      <c r="E13" s="31">
        <f>IF($D$6="","",IF(D13=0,0,D13/$D$6))</f>
        <v/>
      </c>
      <c r="F13" s="31">
        <f>SUMIF('Fuel Purchases'!$B$7:$B$21,$A13,'Fuel Purchases'!$C$7:$C$21)</f>
        <v/>
      </c>
      <c r="G13" s="32" t="n"/>
      <c r="H13" s="31">
        <f>IF(E13="","",E13-F13)</f>
        <v/>
      </c>
      <c r="I13" s="33">
        <f>IF(OR(G13="",H13=""),"",H13*G13)</f>
        <v/>
      </c>
      <c r="J13" s="34" t="inlineStr">
        <is>
          <t>—</t>
        </is>
      </c>
    </row>
    <row r="14">
      <c r="A14" s="28" t="inlineStr">
        <is>
          <t>CA</t>
        </is>
      </c>
      <c r="B14" s="29" t="inlineStr">
        <is>
          <t>California</t>
        </is>
      </c>
      <c r="C14" s="9">
        <f>IFERROR(VLOOKUP($A14,'IFTA Summary'!$A$6:$B$80,2,FALSE),0)</f>
        <v/>
      </c>
      <c r="D14" s="30">
        <f>C14</f>
        <v/>
      </c>
      <c r="E14" s="31">
        <f>IF($D$6="","",IF(D14=0,0,D14/$D$6))</f>
        <v/>
      </c>
      <c r="F14" s="31">
        <f>SUMIF('Fuel Purchases'!$B$7:$B$21,$A14,'Fuel Purchases'!$C$7:$C$21)</f>
        <v/>
      </c>
      <c r="G14" s="32" t="n"/>
      <c r="H14" s="31">
        <f>IF(E14="","",E14-F14)</f>
        <v/>
      </c>
      <c r="I14" s="33">
        <f>IF(OR(G14="",H14=""),"",H14*G14)</f>
        <v/>
      </c>
      <c r="J14" s="34" t="inlineStr">
        <is>
          <t>—</t>
        </is>
      </c>
    </row>
    <row r="15">
      <c r="A15" s="28" t="inlineStr">
        <is>
          <t>CO</t>
        </is>
      </c>
      <c r="B15" s="29" t="inlineStr">
        <is>
          <t>Colorado</t>
        </is>
      </c>
      <c r="C15" s="9">
        <f>IFERROR(VLOOKUP($A15,'IFTA Summary'!$A$6:$B$80,2,FALSE),0)</f>
        <v/>
      </c>
      <c r="D15" s="30">
        <f>C15</f>
        <v/>
      </c>
      <c r="E15" s="31">
        <f>IF($D$6="","",IF(D15=0,0,D15/$D$6))</f>
        <v/>
      </c>
      <c r="F15" s="31">
        <f>SUMIF('Fuel Purchases'!$B$7:$B$21,$A15,'Fuel Purchases'!$C$7:$C$21)</f>
        <v/>
      </c>
      <c r="G15" s="32" t="n"/>
      <c r="H15" s="31">
        <f>IF(E15="","",E15-F15)</f>
        <v/>
      </c>
      <c r="I15" s="33">
        <f>IF(OR(G15="",H15=""),"",H15*G15)</f>
        <v/>
      </c>
      <c r="J15" s="34" t="inlineStr">
        <is>
          <t>—</t>
        </is>
      </c>
    </row>
    <row r="16">
      <c r="A16" s="28" t="inlineStr">
        <is>
          <t>CT</t>
        </is>
      </c>
      <c r="B16" s="29" t="inlineStr">
        <is>
          <t>Connecticut</t>
        </is>
      </c>
      <c r="C16" s="9">
        <f>IFERROR(VLOOKUP($A16,'IFTA Summary'!$A$6:$B$80,2,FALSE),0)</f>
        <v/>
      </c>
      <c r="D16" s="30">
        <f>C16</f>
        <v/>
      </c>
      <c r="E16" s="31">
        <f>IF($D$6="","",IF(D16=0,0,D16/$D$6))</f>
        <v/>
      </c>
      <c r="F16" s="31">
        <f>SUMIF('Fuel Purchases'!$B$7:$B$21,$A16,'Fuel Purchases'!$C$7:$C$21)</f>
        <v/>
      </c>
      <c r="G16" s="32" t="n"/>
      <c r="H16" s="31">
        <f>IF(E16="","",E16-F16)</f>
        <v/>
      </c>
      <c r="I16" s="33">
        <f>IF(OR(G16="",H16=""),"",H16*G16)</f>
        <v/>
      </c>
      <c r="J16" s="34" t="inlineStr">
        <is>
          <t>—</t>
        </is>
      </c>
    </row>
    <row r="17">
      <c r="A17" s="28" t="inlineStr">
        <is>
          <t>DE</t>
        </is>
      </c>
      <c r="B17" s="29" t="inlineStr">
        <is>
          <t>Delaware</t>
        </is>
      </c>
      <c r="C17" s="9">
        <f>IFERROR(VLOOKUP($A17,'IFTA Summary'!$A$6:$B$80,2,FALSE),0)</f>
        <v/>
      </c>
      <c r="D17" s="30">
        <f>C17</f>
        <v/>
      </c>
      <c r="E17" s="31">
        <f>IF($D$6="","",IF(D17=0,0,D17/$D$6))</f>
        <v/>
      </c>
      <c r="F17" s="31">
        <f>SUMIF('Fuel Purchases'!$B$7:$B$21,$A17,'Fuel Purchases'!$C$7:$C$21)</f>
        <v/>
      </c>
      <c r="G17" s="32" t="n"/>
      <c r="H17" s="31">
        <f>IF(E17="","",E17-F17)</f>
        <v/>
      </c>
      <c r="I17" s="33">
        <f>IF(OR(G17="",H17=""),"",H17*G17)</f>
        <v/>
      </c>
      <c r="J17" s="34" t="inlineStr">
        <is>
          <t>—</t>
        </is>
      </c>
    </row>
    <row r="18">
      <c r="A18" s="28" t="inlineStr">
        <is>
          <t>FL</t>
        </is>
      </c>
      <c r="B18" s="29" t="inlineStr">
        <is>
          <t>Florida</t>
        </is>
      </c>
      <c r="C18" s="9">
        <f>IFERROR(VLOOKUP($A18,'IFTA Summary'!$A$6:$B$80,2,FALSE),0)</f>
        <v/>
      </c>
      <c r="D18" s="30">
        <f>C18</f>
        <v/>
      </c>
      <c r="E18" s="31">
        <f>IF($D$6="","",IF(D18=0,0,D18/$D$6))</f>
        <v/>
      </c>
      <c r="F18" s="31">
        <f>SUMIF('Fuel Purchases'!$B$7:$B$21,$A18,'Fuel Purchases'!$C$7:$C$21)</f>
        <v/>
      </c>
      <c r="G18" s="32" t="n"/>
      <c r="H18" s="31">
        <f>IF(E18="","",E18-F18)</f>
        <v/>
      </c>
      <c r="I18" s="33">
        <f>IF(OR(G18="",H18=""),"",H18*G18)</f>
        <v/>
      </c>
      <c r="J18" s="34" t="inlineStr">
        <is>
          <t>—</t>
        </is>
      </c>
    </row>
    <row r="19">
      <c r="A19" s="28" t="inlineStr">
        <is>
          <t>GA</t>
        </is>
      </c>
      <c r="B19" s="29" t="inlineStr">
        <is>
          <t>Georgia</t>
        </is>
      </c>
      <c r="C19" s="9">
        <f>IFERROR(VLOOKUP($A19,'IFTA Summary'!$A$6:$B$80,2,FALSE),0)</f>
        <v/>
      </c>
      <c r="D19" s="30">
        <f>C19</f>
        <v/>
      </c>
      <c r="E19" s="31">
        <f>IF($D$6="","",IF(D19=0,0,D19/$D$6))</f>
        <v/>
      </c>
      <c r="F19" s="31">
        <f>SUMIF('Fuel Purchases'!$B$7:$B$21,$A19,'Fuel Purchases'!$C$7:$C$21)</f>
        <v/>
      </c>
      <c r="G19" s="32" t="n"/>
      <c r="H19" s="31">
        <f>IF(E19="","",E19-F19)</f>
        <v/>
      </c>
      <c r="I19" s="33">
        <f>IF(OR(G19="",H19=""),"",H19*G19)</f>
        <v/>
      </c>
      <c r="J19" s="34" t="inlineStr">
        <is>
          <t>—</t>
        </is>
      </c>
    </row>
    <row r="20">
      <c r="A20" s="28" t="inlineStr">
        <is>
          <t>ID</t>
        </is>
      </c>
      <c r="B20" s="29" t="inlineStr">
        <is>
          <t>Idaho</t>
        </is>
      </c>
      <c r="C20" s="9">
        <f>IFERROR(VLOOKUP($A20,'IFTA Summary'!$A$6:$B$80,2,FALSE),0)</f>
        <v/>
      </c>
      <c r="D20" s="30">
        <f>C20</f>
        <v/>
      </c>
      <c r="E20" s="31">
        <f>IF($D$6="","",IF(D20=0,0,D20/$D$6))</f>
        <v/>
      </c>
      <c r="F20" s="31">
        <f>SUMIF('Fuel Purchases'!$B$7:$B$21,$A20,'Fuel Purchases'!$C$7:$C$21)</f>
        <v/>
      </c>
      <c r="G20" s="32" t="n"/>
      <c r="H20" s="31">
        <f>IF(E20="","",E20-F20)</f>
        <v/>
      </c>
      <c r="I20" s="33">
        <f>IF(OR(G20="",H20=""),"",H20*G20)</f>
        <v/>
      </c>
      <c r="J20" s="34" t="inlineStr">
        <is>
          <t>—</t>
        </is>
      </c>
    </row>
    <row r="21">
      <c r="A21" s="28" t="inlineStr">
        <is>
          <t>IL</t>
        </is>
      </c>
      <c r="B21" s="29" t="inlineStr">
        <is>
          <t>Illinois</t>
        </is>
      </c>
      <c r="C21" s="9">
        <f>IFERROR(VLOOKUP($A21,'IFTA Summary'!$A$6:$B$80,2,FALSE),0)</f>
        <v/>
      </c>
      <c r="D21" s="30">
        <f>C21</f>
        <v/>
      </c>
      <c r="E21" s="31">
        <f>IF($D$6="","",IF(D21=0,0,D21/$D$6))</f>
        <v/>
      </c>
      <c r="F21" s="31">
        <f>SUMIF('Fuel Purchases'!$B$7:$B$21,$A21,'Fuel Purchases'!$C$7:$C$21)</f>
        <v/>
      </c>
      <c r="G21" s="32" t="n"/>
      <c r="H21" s="31">
        <f>IF(E21="","",E21-F21)</f>
        <v/>
      </c>
      <c r="I21" s="33">
        <f>IF(OR(G21="",H21=""),"",H21*G21)</f>
        <v/>
      </c>
      <c r="J21" s="34" t="inlineStr">
        <is>
          <t>—</t>
        </is>
      </c>
    </row>
    <row r="22">
      <c r="A22" s="28" t="inlineStr">
        <is>
          <t>IN</t>
        </is>
      </c>
      <c r="B22" s="29" t="inlineStr">
        <is>
          <t>Indiana</t>
        </is>
      </c>
      <c r="C22" s="9">
        <f>IFERROR(VLOOKUP($A22,'IFTA Summary'!$A$6:$B$80,2,FALSE),0)</f>
        <v/>
      </c>
      <c r="D22" s="30">
        <f>C22</f>
        <v/>
      </c>
      <c r="E22" s="31">
        <f>IF($D$6="","",IF(D22=0,0,D22/$D$6))</f>
        <v/>
      </c>
      <c r="F22" s="31">
        <f>SUMIF('Fuel Purchases'!$B$7:$B$21,$A22,'Fuel Purchases'!$C$7:$C$21)</f>
        <v/>
      </c>
      <c r="G22" s="32" t="n"/>
      <c r="H22" s="31">
        <f>IF(E22="","",E22-F22)</f>
        <v/>
      </c>
      <c r="I22" s="33">
        <f>IF(OR(G22="",H22=""),"",H22*G22)</f>
        <v/>
      </c>
      <c r="J22" s="32" t="n"/>
      <c r="K22" s="10">
        <f>IF(OR(J22="",E22=""),"",E22*J22)</f>
        <v/>
      </c>
    </row>
    <row r="23">
      <c r="A23" s="28" t="inlineStr">
        <is>
          <t>IA</t>
        </is>
      </c>
      <c r="B23" s="29" t="inlineStr">
        <is>
          <t>Iowa</t>
        </is>
      </c>
      <c r="C23" s="9">
        <f>IFERROR(VLOOKUP($A23,'IFTA Summary'!$A$6:$B$80,2,FALSE),0)</f>
        <v/>
      </c>
      <c r="D23" s="30">
        <f>C23</f>
        <v/>
      </c>
      <c r="E23" s="31">
        <f>IF($D$6="","",IF(D23=0,0,D23/$D$6))</f>
        <v/>
      </c>
      <c r="F23" s="31">
        <f>SUMIF('Fuel Purchases'!$B$7:$B$21,$A23,'Fuel Purchases'!$C$7:$C$21)</f>
        <v/>
      </c>
      <c r="G23" s="32" t="n"/>
      <c r="H23" s="31">
        <f>IF(E23="","",E23-F23)</f>
        <v/>
      </c>
      <c r="I23" s="33">
        <f>IF(OR(G23="",H23=""),"",H23*G23)</f>
        <v/>
      </c>
      <c r="J23" s="34" t="inlineStr">
        <is>
          <t>—</t>
        </is>
      </c>
    </row>
    <row r="24">
      <c r="A24" s="28" t="inlineStr">
        <is>
          <t>KS</t>
        </is>
      </c>
      <c r="B24" s="29" t="inlineStr">
        <is>
          <t>Kansas</t>
        </is>
      </c>
      <c r="C24" s="9">
        <f>IFERROR(VLOOKUP($A24,'IFTA Summary'!$A$6:$B$80,2,FALSE),0)</f>
        <v/>
      </c>
      <c r="D24" s="30">
        <f>C24</f>
        <v/>
      </c>
      <c r="E24" s="31">
        <f>IF($D$6="","",IF(D24=0,0,D24/$D$6))</f>
        <v/>
      </c>
      <c r="F24" s="31">
        <f>SUMIF('Fuel Purchases'!$B$7:$B$21,$A24,'Fuel Purchases'!$C$7:$C$21)</f>
        <v/>
      </c>
      <c r="G24" s="32" t="n"/>
      <c r="H24" s="31">
        <f>IF(E24="","",E24-F24)</f>
        <v/>
      </c>
      <c r="I24" s="33">
        <f>IF(OR(G24="",H24=""),"",H24*G24)</f>
        <v/>
      </c>
      <c r="J24" s="34" t="inlineStr">
        <is>
          <t>—</t>
        </is>
      </c>
    </row>
    <row r="25">
      <c r="A25" s="28" t="inlineStr">
        <is>
          <t>KY</t>
        </is>
      </c>
      <c r="B25" s="29" t="inlineStr">
        <is>
          <t>Kentucky</t>
        </is>
      </c>
      <c r="C25" s="9">
        <f>IFERROR(VLOOKUP($A25,'IFTA Summary'!$A$6:$B$80,2,FALSE),0)</f>
        <v/>
      </c>
      <c r="D25" s="30">
        <f>C25</f>
        <v/>
      </c>
      <c r="E25" s="31">
        <f>IF($D$6="","",IF(D25=0,0,D25/$D$6))</f>
        <v/>
      </c>
      <c r="F25" s="31">
        <f>SUMIF('Fuel Purchases'!$B$7:$B$21,$A25,'Fuel Purchases'!$C$7:$C$21)</f>
        <v/>
      </c>
      <c r="G25" s="32" t="n"/>
      <c r="H25" s="31">
        <f>IF(E25="","",E25-F25)</f>
        <v/>
      </c>
      <c r="I25" s="33">
        <f>IF(OR(G25="",H25=""),"",H25*G25)</f>
        <v/>
      </c>
      <c r="J25" s="32" t="n"/>
      <c r="K25" s="10">
        <f>IF(OR(J25="",E25=""),"",E25*J25)</f>
        <v/>
      </c>
    </row>
    <row r="26">
      <c r="A26" s="28" t="inlineStr">
        <is>
          <t>LA</t>
        </is>
      </c>
      <c r="B26" s="29" t="inlineStr">
        <is>
          <t>Louisiana</t>
        </is>
      </c>
      <c r="C26" s="9">
        <f>IFERROR(VLOOKUP($A26,'IFTA Summary'!$A$6:$B$80,2,FALSE),0)</f>
        <v/>
      </c>
      <c r="D26" s="30">
        <f>C26</f>
        <v/>
      </c>
      <c r="E26" s="31">
        <f>IF($D$6="","",IF(D26=0,0,D26/$D$6))</f>
        <v/>
      </c>
      <c r="F26" s="31">
        <f>SUMIF('Fuel Purchases'!$B$7:$B$21,$A26,'Fuel Purchases'!$C$7:$C$21)</f>
        <v/>
      </c>
      <c r="G26" s="32" t="n"/>
      <c r="H26" s="31">
        <f>IF(E26="","",E26-F26)</f>
        <v/>
      </c>
      <c r="I26" s="33">
        <f>IF(OR(G26="",H26=""),"",H26*G26)</f>
        <v/>
      </c>
      <c r="J26" s="34" t="inlineStr">
        <is>
          <t>—</t>
        </is>
      </c>
    </row>
    <row r="27">
      <c r="A27" s="28" t="inlineStr">
        <is>
          <t>ME</t>
        </is>
      </c>
      <c r="B27" s="29" t="inlineStr">
        <is>
          <t>Maine</t>
        </is>
      </c>
      <c r="C27" s="9">
        <f>IFERROR(VLOOKUP($A27,'IFTA Summary'!$A$6:$B$80,2,FALSE),0)</f>
        <v/>
      </c>
      <c r="D27" s="30">
        <f>C27</f>
        <v/>
      </c>
      <c r="E27" s="31">
        <f>IF($D$6="","",IF(D27=0,0,D27/$D$6))</f>
        <v/>
      </c>
      <c r="F27" s="31">
        <f>SUMIF('Fuel Purchases'!$B$7:$B$21,$A27,'Fuel Purchases'!$C$7:$C$21)</f>
        <v/>
      </c>
      <c r="G27" s="32" t="n"/>
      <c r="H27" s="31">
        <f>IF(E27="","",E27-F27)</f>
        <v/>
      </c>
      <c r="I27" s="33">
        <f>IF(OR(G27="",H27=""),"",H27*G27)</f>
        <v/>
      </c>
      <c r="J27" s="34" t="inlineStr">
        <is>
          <t>—</t>
        </is>
      </c>
    </row>
    <row r="28">
      <c r="A28" s="28" t="inlineStr">
        <is>
          <t>MD</t>
        </is>
      </c>
      <c r="B28" s="29" t="inlineStr">
        <is>
          <t>Maryland</t>
        </is>
      </c>
      <c r="C28" s="9">
        <f>IFERROR(VLOOKUP($A28,'IFTA Summary'!$A$6:$B$80,2,FALSE),0)</f>
        <v/>
      </c>
      <c r="D28" s="30">
        <f>C28</f>
        <v/>
      </c>
      <c r="E28" s="31">
        <f>IF($D$6="","",IF(D28=0,0,D28/$D$6))</f>
        <v/>
      </c>
      <c r="F28" s="31">
        <f>SUMIF('Fuel Purchases'!$B$7:$B$21,$A28,'Fuel Purchases'!$C$7:$C$21)</f>
        <v/>
      </c>
      <c r="G28" s="32" t="n"/>
      <c r="H28" s="31">
        <f>IF(E28="","",E28-F28)</f>
        <v/>
      </c>
      <c r="I28" s="33">
        <f>IF(OR(G28="",H28=""),"",H28*G28)</f>
        <v/>
      </c>
      <c r="J28" s="34" t="inlineStr">
        <is>
          <t>—</t>
        </is>
      </c>
    </row>
    <row r="29">
      <c r="A29" s="28" t="inlineStr">
        <is>
          <t>MA</t>
        </is>
      </c>
      <c r="B29" s="29" t="inlineStr">
        <is>
          <t>Massachusetts</t>
        </is>
      </c>
      <c r="C29" s="9">
        <f>IFERROR(VLOOKUP($A29,'IFTA Summary'!$A$6:$B$80,2,FALSE),0)</f>
        <v/>
      </c>
      <c r="D29" s="30">
        <f>C29</f>
        <v/>
      </c>
      <c r="E29" s="31">
        <f>IF($D$6="","",IF(D29=0,0,D29/$D$6))</f>
        <v/>
      </c>
      <c r="F29" s="31">
        <f>SUMIF('Fuel Purchases'!$B$7:$B$21,$A29,'Fuel Purchases'!$C$7:$C$21)</f>
        <v/>
      </c>
      <c r="G29" s="32" t="n"/>
      <c r="H29" s="31">
        <f>IF(E29="","",E29-F29)</f>
        <v/>
      </c>
      <c r="I29" s="33">
        <f>IF(OR(G29="",H29=""),"",H29*G29)</f>
        <v/>
      </c>
      <c r="J29" s="34" t="inlineStr">
        <is>
          <t>—</t>
        </is>
      </c>
    </row>
    <row r="30">
      <c r="A30" s="28" t="inlineStr">
        <is>
          <t>MI</t>
        </is>
      </c>
      <c r="B30" s="29" t="inlineStr">
        <is>
          <t>Michigan</t>
        </is>
      </c>
      <c r="C30" s="9">
        <f>IFERROR(VLOOKUP($A30,'IFTA Summary'!$A$6:$B$80,2,FALSE),0)</f>
        <v/>
      </c>
      <c r="D30" s="30">
        <f>C30</f>
        <v/>
      </c>
      <c r="E30" s="31">
        <f>IF($D$6="","",IF(D30=0,0,D30/$D$6))</f>
        <v/>
      </c>
      <c r="F30" s="31">
        <f>SUMIF('Fuel Purchases'!$B$7:$B$21,$A30,'Fuel Purchases'!$C$7:$C$21)</f>
        <v/>
      </c>
      <c r="G30" s="32" t="n"/>
      <c r="H30" s="31">
        <f>IF(E30="","",E30-F30)</f>
        <v/>
      </c>
      <c r="I30" s="33">
        <f>IF(OR(G30="",H30=""),"",H30*G30)</f>
        <v/>
      </c>
      <c r="J30" s="34" t="inlineStr">
        <is>
          <t>—</t>
        </is>
      </c>
    </row>
    <row r="31">
      <c r="A31" s="28" t="inlineStr">
        <is>
          <t>MN</t>
        </is>
      </c>
      <c r="B31" s="29" t="inlineStr">
        <is>
          <t>Minnesota</t>
        </is>
      </c>
      <c r="C31" s="9">
        <f>IFERROR(VLOOKUP($A31,'IFTA Summary'!$A$6:$B$80,2,FALSE),0)</f>
        <v/>
      </c>
      <c r="D31" s="30">
        <f>C31</f>
        <v/>
      </c>
      <c r="E31" s="31">
        <f>IF($D$6="","",IF(D31=0,0,D31/$D$6))</f>
        <v/>
      </c>
      <c r="F31" s="31">
        <f>SUMIF('Fuel Purchases'!$B$7:$B$21,$A31,'Fuel Purchases'!$C$7:$C$21)</f>
        <v/>
      </c>
      <c r="G31" s="32" t="n"/>
      <c r="H31" s="31">
        <f>IF(E31="","",E31-F31)</f>
        <v/>
      </c>
      <c r="I31" s="33">
        <f>IF(OR(G31="",H31=""),"",H31*G31)</f>
        <v/>
      </c>
      <c r="J31" s="34" t="inlineStr">
        <is>
          <t>—</t>
        </is>
      </c>
    </row>
    <row r="32">
      <c r="A32" s="28" t="inlineStr">
        <is>
          <t>MS</t>
        </is>
      </c>
      <c r="B32" s="29" t="inlineStr">
        <is>
          <t>Mississippi</t>
        </is>
      </c>
      <c r="C32" s="9">
        <f>IFERROR(VLOOKUP($A32,'IFTA Summary'!$A$6:$B$80,2,FALSE),0)</f>
        <v/>
      </c>
      <c r="D32" s="30">
        <f>C32</f>
        <v/>
      </c>
      <c r="E32" s="31">
        <f>IF($D$6="","",IF(D32=0,0,D32/$D$6))</f>
        <v/>
      </c>
      <c r="F32" s="31">
        <f>SUMIF('Fuel Purchases'!$B$7:$B$21,$A32,'Fuel Purchases'!$C$7:$C$21)</f>
        <v/>
      </c>
      <c r="G32" s="32" t="n"/>
      <c r="H32" s="31">
        <f>IF(E32="","",E32-F32)</f>
        <v/>
      </c>
      <c r="I32" s="33">
        <f>IF(OR(G32="",H32=""),"",H32*G32)</f>
        <v/>
      </c>
      <c r="J32" s="34" t="inlineStr">
        <is>
          <t>—</t>
        </is>
      </c>
    </row>
    <row r="33">
      <c r="A33" s="28" t="inlineStr">
        <is>
          <t>MO</t>
        </is>
      </c>
      <c r="B33" s="29" t="inlineStr">
        <is>
          <t>Missouri</t>
        </is>
      </c>
      <c r="C33" s="9">
        <f>IFERROR(VLOOKUP($A33,'IFTA Summary'!$A$6:$B$80,2,FALSE),0)</f>
        <v/>
      </c>
      <c r="D33" s="30">
        <f>C33</f>
        <v/>
      </c>
      <c r="E33" s="31">
        <f>IF($D$6="","",IF(D33=0,0,D33/$D$6))</f>
        <v/>
      </c>
      <c r="F33" s="31">
        <f>SUMIF('Fuel Purchases'!$B$7:$B$21,$A33,'Fuel Purchases'!$C$7:$C$21)</f>
        <v/>
      </c>
      <c r="G33" s="32" t="n"/>
      <c r="H33" s="31">
        <f>IF(E33="","",E33-F33)</f>
        <v/>
      </c>
      <c r="I33" s="33">
        <f>IF(OR(G33="",H33=""),"",H33*G33)</f>
        <v/>
      </c>
      <c r="J33" s="34" t="inlineStr">
        <is>
          <t>—</t>
        </is>
      </c>
    </row>
    <row r="34">
      <c r="A34" s="28" t="inlineStr">
        <is>
          <t>MT</t>
        </is>
      </c>
      <c r="B34" s="29" t="inlineStr">
        <is>
          <t>Montana</t>
        </is>
      </c>
      <c r="C34" s="9">
        <f>IFERROR(VLOOKUP($A34,'IFTA Summary'!$A$6:$B$80,2,FALSE),0)</f>
        <v/>
      </c>
      <c r="D34" s="30">
        <f>C34</f>
        <v/>
      </c>
      <c r="E34" s="31">
        <f>IF($D$6="","",IF(D34=0,0,D34/$D$6))</f>
        <v/>
      </c>
      <c r="F34" s="31">
        <f>SUMIF('Fuel Purchases'!$B$7:$B$21,$A34,'Fuel Purchases'!$C$7:$C$21)</f>
        <v/>
      </c>
      <c r="G34" s="32" t="n"/>
      <c r="H34" s="31">
        <f>IF(E34="","",E34-F34)</f>
        <v/>
      </c>
      <c r="I34" s="33">
        <f>IF(OR(G34="",H34=""),"",H34*G34)</f>
        <v/>
      </c>
      <c r="J34" s="34" t="inlineStr">
        <is>
          <t>—</t>
        </is>
      </c>
    </row>
    <row r="35">
      <c r="A35" s="28" t="inlineStr">
        <is>
          <t>NE</t>
        </is>
      </c>
      <c r="B35" s="29" t="inlineStr">
        <is>
          <t>Nebraska</t>
        </is>
      </c>
      <c r="C35" s="9">
        <f>IFERROR(VLOOKUP($A35,'IFTA Summary'!$A$6:$B$80,2,FALSE),0)</f>
        <v/>
      </c>
      <c r="D35" s="30">
        <f>C35</f>
        <v/>
      </c>
      <c r="E35" s="31">
        <f>IF($D$6="","",IF(D35=0,0,D35/$D$6))</f>
        <v/>
      </c>
      <c r="F35" s="31">
        <f>SUMIF('Fuel Purchases'!$B$7:$B$21,$A35,'Fuel Purchases'!$C$7:$C$21)</f>
        <v/>
      </c>
      <c r="G35" s="32" t="n"/>
      <c r="H35" s="31">
        <f>IF(E35="","",E35-F35)</f>
        <v/>
      </c>
      <c r="I35" s="33">
        <f>IF(OR(G35="",H35=""),"",H35*G35)</f>
        <v/>
      </c>
      <c r="J35" s="34" t="inlineStr">
        <is>
          <t>—</t>
        </is>
      </c>
    </row>
    <row r="36">
      <c r="A36" s="28" t="inlineStr">
        <is>
          <t>NV</t>
        </is>
      </c>
      <c r="B36" s="29" t="inlineStr">
        <is>
          <t>Nevada</t>
        </is>
      </c>
      <c r="C36" s="9">
        <f>IFERROR(VLOOKUP($A36,'IFTA Summary'!$A$6:$B$80,2,FALSE),0)</f>
        <v/>
      </c>
      <c r="D36" s="30">
        <f>C36</f>
        <v/>
      </c>
      <c r="E36" s="31">
        <f>IF($D$6="","",IF(D36=0,0,D36/$D$6))</f>
        <v/>
      </c>
      <c r="F36" s="31">
        <f>SUMIF('Fuel Purchases'!$B$7:$B$21,$A36,'Fuel Purchases'!$C$7:$C$21)</f>
        <v/>
      </c>
      <c r="G36" s="32" t="n"/>
      <c r="H36" s="31">
        <f>IF(E36="","",E36-F36)</f>
        <v/>
      </c>
      <c r="I36" s="33">
        <f>IF(OR(G36="",H36=""),"",H36*G36)</f>
        <v/>
      </c>
      <c r="J36" s="34" t="inlineStr">
        <is>
          <t>—</t>
        </is>
      </c>
    </row>
    <row r="37">
      <c r="A37" s="28" t="inlineStr">
        <is>
          <t>NH</t>
        </is>
      </c>
      <c r="B37" s="29" t="inlineStr">
        <is>
          <t>New Hampshire</t>
        </is>
      </c>
      <c r="C37" s="9">
        <f>IFERROR(VLOOKUP($A37,'IFTA Summary'!$A$6:$B$80,2,FALSE),0)</f>
        <v/>
      </c>
      <c r="D37" s="30">
        <f>C37</f>
        <v/>
      </c>
      <c r="E37" s="31">
        <f>IF($D$6="","",IF(D37=0,0,D37/$D$6))</f>
        <v/>
      </c>
      <c r="F37" s="31">
        <f>SUMIF('Fuel Purchases'!$B$7:$B$21,$A37,'Fuel Purchases'!$C$7:$C$21)</f>
        <v/>
      </c>
      <c r="G37" s="32" t="n"/>
      <c r="H37" s="31">
        <f>IF(E37="","",E37-F37)</f>
        <v/>
      </c>
      <c r="I37" s="33">
        <f>IF(OR(G37="",H37=""),"",H37*G37)</f>
        <v/>
      </c>
      <c r="J37" s="34" t="inlineStr">
        <is>
          <t>—</t>
        </is>
      </c>
    </row>
    <row r="38">
      <c r="A38" s="28" t="inlineStr">
        <is>
          <t>NJ</t>
        </is>
      </c>
      <c r="B38" s="29" t="inlineStr">
        <is>
          <t>New Jersey</t>
        </is>
      </c>
      <c r="C38" s="9">
        <f>IFERROR(VLOOKUP($A38,'IFTA Summary'!$A$6:$B$80,2,FALSE),0)</f>
        <v/>
      </c>
      <c r="D38" s="30">
        <f>C38</f>
        <v/>
      </c>
      <c r="E38" s="31">
        <f>IF($D$6="","",IF(D38=0,0,D38/$D$6))</f>
        <v/>
      </c>
      <c r="F38" s="31">
        <f>SUMIF('Fuel Purchases'!$B$7:$B$21,$A38,'Fuel Purchases'!$C$7:$C$21)</f>
        <v/>
      </c>
      <c r="G38" s="32" t="n"/>
      <c r="H38" s="31">
        <f>IF(E38="","",E38-F38)</f>
        <v/>
      </c>
      <c r="I38" s="33">
        <f>IF(OR(G38="",H38=""),"",H38*G38)</f>
        <v/>
      </c>
      <c r="J38" s="34" t="inlineStr">
        <is>
          <t>—</t>
        </is>
      </c>
    </row>
    <row r="39">
      <c r="A39" s="28" t="inlineStr">
        <is>
          <t>NM</t>
        </is>
      </c>
      <c r="B39" s="29" t="inlineStr">
        <is>
          <t>New Mexico</t>
        </is>
      </c>
      <c r="C39" s="9">
        <f>IFERROR(VLOOKUP($A39,'IFTA Summary'!$A$6:$B$80,2,FALSE),0)</f>
        <v/>
      </c>
      <c r="D39" s="30">
        <f>C39</f>
        <v/>
      </c>
      <c r="E39" s="31">
        <f>IF($D$6="","",IF(D39=0,0,D39/$D$6))</f>
        <v/>
      </c>
      <c r="F39" s="31">
        <f>SUMIF('Fuel Purchases'!$B$7:$B$21,$A39,'Fuel Purchases'!$C$7:$C$21)</f>
        <v/>
      </c>
      <c r="G39" s="32" t="n"/>
      <c r="H39" s="31">
        <f>IF(E39="","",E39-F39)</f>
        <v/>
      </c>
      <c r="I39" s="33">
        <f>IF(OR(G39="",H39=""),"",H39*G39)</f>
        <v/>
      </c>
      <c r="J39" s="34" t="inlineStr">
        <is>
          <t>—</t>
        </is>
      </c>
    </row>
    <row r="40">
      <c r="A40" s="28" t="inlineStr">
        <is>
          <t>NY</t>
        </is>
      </c>
      <c r="B40" s="29" t="inlineStr">
        <is>
          <t>New York</t>
        </is>
      </c>
      <c r="C40" s="9">
        <f>IFERROR(VLOOKUP($A40,'IFTA Summary'!$A$6:$B$80,2,FALSE),0)</f>
        <v/>
      </c>
      <c r="D40" s="30">
        <f>C40</f>
        <v/>
      </c>
      <c r="E40" s="31">
        <f>IF($D$6="","",IF(D40=0,0,D40/$D$6))</f>
        <v/>
      </c>
      <c r="F40" s="31">
        <f>SUMIF('Fuel Purchases'!$B$7:$B$21,$A40,'Fuel Purchases'!$C$7:$C$21)</f>
        <v/>
      </c>
      <c r="G40" s="32" t="n"/>
      <c r="H40" s="31">
        <f>IF(E40="","",E40-F40)</f>
        <v/>
      </c>
      <c r="I40" s="33">
        <f>IF(OR(G40="",H40=""),"",H40*G40)</f>
        <v/>
      </c>
      <c r="J40" s="34" t="inlineStr">
        <is>
          <t>—</t>
        </is>
      </c>
    </row>
    <row r="41">
      <c r="A41" s="28" t="inlineStr">
        <is>
          <t>NC</t>
        </is>
      </c>
      <c r="B41" s="29" t="inlineStr">
        <is>
          <t>North Carolina</t>
        </is>
      </c>
      <c r="C41" s="9">
        <f>IFERROR(VLOOKUP($A41,'IFTA Summary'!$A$6:$B$80,2,FALSE),0)</f>
        <v/>
      </c>
      <c r="D41" s="30">
        <f>C41</f>
        <v/>
      </c>
      <c r="E41" s="31">
        <f>IF($D$6="","",IF(D41=0,0,D41/$D$6))</f>
        <v/>
      </c>
      <c r="F41" s="31">
        <f>SUMIF('Fuel Purchases'!$B$7:$B$21,$A41,'Fuel Purchases'!$C$7:$C$21)</f>
        <v/>
      </c>
      <c r="G41" s="32" t="n"/>
      <c r="H41" s="31">
        <f>IF(E41="","",E41-F41)</f>
        <v/>
      </c>
      <c r="I41" s="33">
        <f>IF(OR(G41="",H41=""),"",H41*G41)</f>
        <v/>
      </c>
      <c r="J41" s="34" t="inlineStr">
        <is>
          <t>—</t>
        </is>
      </c>
    </row>
    <row r="42">
      <c r="A42" s="28" t="inlineStr">
        <is>
          <t>ND</t>
        </is>
      </c>
      <c r="B42" s="29" t="inlineStr">
        <is>
          <t>North Dakota</t>
        </is>
      </c>
      <c r="C42" s="9">
        <f>IFERROR(VLOOKUP($A42,'IFTA Summary'!$A$6:$B$80,2,FALSE),0)</f>
        <v/>
      </c>
      <c r="D42" s="30">
        <f>C42</f>
        <v/>
      </c>
      <c r="E42" s="31">
        <f>IF($D$6="","",IF(D42=0,0,D42/$D$6))</f>
        <v/>
      </c>
      <c r="F42" s="31">
        <f>SUMIF('Fuel Purchases'!$B$7:$B$21,$A42,'Fuel Purchases'!$C$7:$C$21)</f>
        <v/>
      </c>
      <c r="G42" s="32" t="n"/>
      <c r="H42" s="31">
        <f>IF(E42="","",E42-F42)</f>
        <v/>
      </c>
      <c r="I42" s="33">
        <f>IF(OR(G42="",H42=""),"",H42*G42)</f>
        <v/>
      </c>
      <c r="J42" s="34" t="inlineStr">
        <is>
          <t>—</t>
        </is>
      </c>
    </row>
    <row r="43">
      <c r="A43" s="28" t="inlineStr">
        <is>
          <t>OH</t>
        </is>
      </c>
      <c r="B43" s="29" t="inlineStr">
        <is>
          <t>Ohio</t>
        </is>
      </c>
      <c r="C43" s="9">
        <f>IFERROR(VLOOKUP($A43,'IFTA Summary'!$A$6:$B$80,2,FALSE),0)</f>
        <v/>
      </c>
      <c r="D43" s="30">
        <f>C43</f>
        <v/>
      </c>
      <c r="E43" s="31">
        <f>IF($D$6="","",IF(D43=0,0,D43/$D$6))</f>
        <v/>
      </c>
      <c r="F43" s="31">
        <f>SUMIF('Fuel Purchases'!$B$7:$B$21,$A43,'Fuel Purchases'!$C$7:$C$21)</f>
        <v/>
      </c>
      <c r="G43" s="32" t="n"/>
      <c r="H43" s="31">
        <f>IF(E43="","",E43-F43)</f>
        <v/>
      </c>
      <c r="I43" s="33">
        <f>IF(OR(G43="",H43=""),"",H43*G43)</f>
        <v/>
      </c>
      <c r="J43" s="34" t="inlineStr">
        <is>
          <t>—</t>
        </is>
      </c>
    </row>
    <row r="44">
      <c r="A44" s="28" t="inlineStr">
        <is>
          <t>OK</t>
        </is>
      </c>
      <c r="B44" s="29" t="inlineStr">
        <is>
          <t>Oklahoma</t>
        </is>
      </c>
      <c r="C44" s="9">
        <f>IFERROR(VLOOKUP($A44,'IFTA Summary'!$A$6:$B$80,2,FALSE),0)</f>
        <v/>
      </c>
      <c r="D44" s="30">
        <f>C44</f>
        <v/>
      </c>
      <c r="E44" s="31">
        <f>IF($D$6="","",IF(D44=0,0,D44/$D$6))</f>
        <v/>
      </c>
      <c r="F44" s="31">
        <f>SUMIF('Fuel Purchases'!$B$7:$B$21,$A44,'Fuel Purchases'!$C$7:$C$21)</f>
        <v/>
      </c>
      <c r="G44" s="32" t="n"/>
      <c r="H44" s="31">
        <f>IF(E44="","",E44-F44)</f>
        <v/>
      </c>
      <c r="I44" s="33">
        <f>IF(OR(G44="",H44=""),"",H44*G44)</f>
        <v/>
      </c>
      <c r="J44" s="34" t="inlineStr">
        <is>
          <t>—</t>
        </is>
      </c>
    </row>
    <row r="45">
      <c r="A45" s="28" t="inlineStr">
        <is>
          <t>OR</t>
        </is>
      </c>
      <c r="B45" s="29" t="inlineStr">
        <is>
          <t>Oregon</t>
        </is>
      </c>
      <c r="C45" s="9">
        <f>IFERROR(VLOOKUP($A45,'IFTA Summary'!$A$6:$B$80,2,FALSE),0)</f>
        <v/>
      </c>
      <c r="D45" s="30">
        <f>C45</f>
        <v/>
      </c>
      <c r="E45" s="31">
        <f>IF($D$6="","",IF(D45=0,0,D45/$D$6))</f>
        <v/>
      </c>
      <c r="F45" s="31">
        <f>SUMIF('Fuel Purchases'!$B$7:$B$21,$A45,'Fuel Purchases'!$C$7:$C$21)</f>
        <v/>
      </c>
      <c r="G45" s="32" t="n"/>
      <c r="H45" s="31">
        <f>IF(E45="","",E45-F45)</f>
        <v/>
      </c>
      <c r="I45" s="33">
        <f>IF(OR(G45="",H45=""),"",H45*G45)</f>
        <v/>
      </c>
      <c r="J45" s="34" t="inlineStr">
        <is>
          <t>—</t>
        </is>
      </c>
    </row>
    <row r="46">
      <c r="A46" s="28" t="inlineStr">
        <is>
          <t>PA</t>
        </is>
      </c>
      <c r="B46" s="29" t="inlineStr">
        <is>
          <t>Pennsylvania</t>
        </is>
      </c>
      <c r="C46" s="9">
        <f>IFERROR(VLOOKUP($A46,'IFTA Summary'!$A$6:$B$80,2,FALSE),0)</f>
        <v/>
      </c>
      <c r="D46" s="30">
        <f>C46</f>
        <v/>
      </c>
      <c r="E46" s="31">
        <f>IF($D$6="","",IF(D46=0,0,D46/$D$6))</f>
        <v/>
      </c>
      <c r="F46" s="31">
        <f>SUMIF('Fuel Purchases'!$B$7:$B$21,$A46,'Fuel Purchases'!$C$7:$C$21)</f>
        <v/>
      </c>
      <c r="G46" s="32" t="n"/>
      <c r="H46" s="31">
        <f>IF(E46="","",E46-F46)</f>
        <v/>
      </c>
      <c r="I46" s="33">
        <f>IF(OR(G46="",H46=""),"",H46*G46)</f>
        <v/>
      </c>
      <c r="J46" s="34" t="inlineStr">
        <is>
          <t>—</t>
        </is>
      </c>
    </row>
    <row r="47">
      <c r="A47" s="28" t="inlineStr">
        <is>
          <t>RI</t>
        </is>
      </c>
      <c r="B47" s="29" t="inlineStr">
        <is>
          <t>Rhode Island</t>
        </is>
      </c>
      <c r="C47" s="9">
        <f>IFERROR(VLOOKUP($A47,'IFTA Summary'!$A$6:$B$80,2,FALSE),0)</f>
        <v/>
      </c>
      <c r="D47" s="30">
        <f>C47</f>
        <v/>
      </c>
      <c r="E47" s="31">
        <f>IF($D$6="","",IF(D47=0,0,D47/$D$6))</f>
        <v/>
      </c>
      <c r="F47" s="31">
        <f>SUMIF('Fuel Purchases'!$B$7:$B$21,$A47,'Fuel Purchases'!$C$7:$C$21)</f>
        <v/>
      </c>
      <c r="G47" s="32" t="n"/>
      <c r="H47" s="31">
        <f>IF(E47="","",E47-F47)</f>
        <v/>
      </c>
      <c r="I47" s="33">
        <f>IF(OR(G47="",H47=""),"",H47*G47)</f>
        <v/>
      </c>
      <c r="J47" s="34" t="inlineStr">
        <is>
          <t>—</t>
        </is>
      </c>
    </row>
    <row r="48">
      <c r="A48" s="28" t="inlineStr">
        <is>
          <t>SC</t>
        </is>
      </c>
      <c r="B48" s="29" t="inlineStr">
        <is>
          <t>South Carolina</t>
        </is>
      </c>
      <c r="C48" s="9">
        <f>IFERROR(VLOOKUP($A48,'IFTA Summary'!$A$6:$B$80,2,FALSE),0)</f>
        <v/>
      </c>
      <c r="D48" s="30">
        <f>C48</f>
        <v/>
      </c>
      <c r="E48" s="31">
        <f>IF($D$6="","",IF(D48=0,0,D48/$D$6))</f>
        <v/>
      </c>
      <c r="F48" s="31">
        <f>SUMIF('Fuel Purchases'!$B$7:$B$21,$A48,'Fuel Purchases'!$C$7:$C$21)</f>
        <v/>
      </c>
      <c r="G48" s="32" t="n"/>
      <c r="H48" s="31">
        <f>IF(E48="","",E48-F48)</f>
        <v/>
      </c>
      <c r="I48" s="33">
        <f>IF(OR(G48="",H48=""),"",H48*G48)</f>
        <v/>
      </c>
      <c r="J48" s="34" t="inlineStr">
        <is>
          <t>—</t>
        </is>
      </c>
    </row>
    <row r="49">
      <c r="A49" s="28" t="inlineStr">
        <is>
          <t>SD</t>
        </is>
      </c>
      <c r="B49" s="29" t="inlineStr">
        <is>
          <t>South Dakota</t>
        </is>
      </c>
      <c r="C49" s="9">
        <f>IFERROR(VLOOKUP($A49,'IFTA Summary'!$A$6:$B$80,2,FALSE),0)</f>
        <v/>
      </c>
      <c r="D49" s="30">
        <f>C49</f>
        <v/>
      </c>
      <c r="E49" s="31">
        <f>IF($D$6="","",IF(D49=0,0,D49/$D$6))</f>
        <v/>
      </c>
      <c r="F49" s="31">
        <f>SUMIF('Fuel Purchases'!$B$7:$B$21,$A49,'Fuel Purchases'!$C$7:$C$21)</f>
        <v/>
      </c>
      <c r="G49" s="32" t="n"/>
      <c r="H49" s="31">
        <f>IF(E49="","",E49-F49)</f>
        <v/>
      </c>
      <c r="I49" s="33">
        <f>IF(OR(G49="",H49=""),"",H49*G49)</f>
        <v/>
      </c>
      <c r="J49" s="34" t="inlineStr">
        <is>
          <t>—</t>
        </is>
      </c>
    </row>
    <row r="50">
      <c r="A50" s="28" t="inlineStr">
        <is>
          <t>TN</t>
        </is>
      </c>
      <c r="B50" s="29" t="inlineStr">
        <is>
          <t>Tennessee</t>
        </is>
      </c>
      <c r="C50" s="9">
        <f>IFERROR(VLOOKUP($A50,'IFTA Summary'!$A$6:$B$80,2,FALSE),0)</f>
        <v/>
      </c>
      <c r="D50" s="30">
        <f>C50</f>
        <v/>
      </c>
      <c r="E50" s="31">
        <f>IF($D$6="","",IF(D50=0,0,D50/$D$6))</f>
        <v/>
      </c>
      <c r="F50" s="31">
        <f>SUMIF('Fuel Purchases'!$B$7:$B$21,$A50,'Fuel Purchases'!$C$7:$C$21)</f>
        <v/>
      </c>
      <c r="G50" s="32" t="n"/>
      <c r="H50" s="31">
        <f>IF(E50="","",E50-F50)</f>
        <v/>
      </c>
      <c r="I50" s="33">
        <f>IF(OR(G50="",H50=""),"",H50*G50)</f>
        <v/>
      </c>
      <c r="J50" s="34" t="inlineStr">
        <is>
          <t>—</t>
        </is>
      </c>
    </row>
    <row r="51">
      <c r="A51" s="28" t="inlineStr">
        <is>
          <t>TX</t>
        </is>
      </c>
      <c r="B51" s="29" t="inlineStr">
        <is>
          <t>Texas</t>
        </is>
      </c>
      <c r="C51" s="9">
        <f>IFERROR(VLOOKUP($A51,'IFTA Summary'!$A$6:$B$80,2,FALSE),0)</f>
        <v/>
      </c>
      <c r="D51" s="30">
        <f>C51</f>
        <v/>
      </c>
      <c r="E51" s="31">
        <f>IF($D$6="","",IF(D51=0,0,D51/$D$6))</f>
        <v/>
      </c>
      <c r="F51" s="31">
        <f>SUMIF('Fuel Purchases'!$B$7:$B$21,$A51,'Fuel Purchases'!$C$7:$C$21)</f>
        <v/>
      </c>
      <c r="G51" s="32" t="n"/>
      <c r="H51" s="31">
        <f>IF(E51="","",E51-F51)</f>
        <v/>
      </c>
      <c r="I51" s="33">
        <f>IF(OR(G51="",H51=""),"",H51*G51)</f>
        <v/>
      </c>
      <c r="J51" s="34" t="inlineStr">
        <is>
          <t>—</t>
        </is>
      </c>
    </row>
    <row r="52">
      <c r="A52" s="28" t="inlineStr">
        <is>
          <t>UT</t>
        </is>
      </c>
      <c r="B52" s="29" t="inlineStr">
        <is>
          <t>Utah</t>
        </is>
      </c>
      <c r="C52" s="9">
        <f>IFERROR(VLOOKUP($A52,'IFTA Summary'!$A$6:$B$80,2,FALSE),0)</f>
        <v/>
      </c>
      <c r="D52" s="30">
        <f>C52</f>
        <v/>
      </c>
      <c r="E52" s="31">
        <f>IF($D$6="","",IF(D52=0,0,D52/$D$6))</f>
        <v/>
      </c>
      <c r="F52" s="31">
        <f>SUMIF('Fuel Purchases'!$B$7:$B$21,$A52,'Fuel Purchases'!$C$7:$C$21)</f>
        <v/>
      </c>
      <c r="G52" s="32" t="n"/>
      <c r="H52" s="31">
        <f>IF(E52="","",E52-F52)</f>
        <v/>
      </c>
      <c r="I52" s="33">
        <f>IF(OR(G52="",H52=""),"",H52*G52)</f>
        <v/>
      </c>
      <c r="J52" s="34" t="inlineStr">
        <is>
          <t>—</t>
        </is>
      </c>
    </row>
    <row r="53">
      <c r="A53" s="28" t="inlineStr">
        <is>
          <t>VT</t>
        </is>
      </c>
      <c r="B53" s="29" t="inlineStr">
        <is>
          <t>Vermont</t>
        </is>
      </c>
      <c r="C53" s="9">
        <f>IFERROR(VLOOKUP($A53,'IFTA Summary'!$A$6:$B$80,2,FALSE),0)</f>
        <v/>
      </c>
      <c r="D53" s="30">
        <f>C53</f>
        <v/>
      </c>
      <c r="E53" s="31">
        <f>IF($D$6="","",IF(D53=0,0,D53/$D$6))</f>
        <v/>
      </c>
      <c r="F53" s="31">
        <f>SUMIF('Fuel Purchases'!$B$7:$B$21,$A53,'Fuel Purchases'!$C$7:$C$21)</f>
        <v/>
      </c>
      <c r="G53" s="32" t="n"/>
      <c r="H53" s="31">
        <f>IF(E53="","",E53-F53)</f>
        <v/>
      </c>
      <c r="I53" s="33">
        <f>IF(OR(G53="",H53=""),"",H53*G53)</f>
        <v/>
      </c>
      <c r="J53" s="34" t="inlineStr">
        <is>
          <t>—</t>
        </is>
      </c>
    </row>
    <row r="54">
      <c r="A54" s="28" t="inlineStr">
        <is>
          <t>VA</t>
        </is>
      </c>
      <c r="B54" s="29" t="inlineStr">
        <is>
          <t>Virginia</t>
        </is>
      </c>
      <c r="C54" s="9">
        <f>IFERROR(VLOOKUP($A54,'IFTA Summary'!$A$6:$B$80,2,FALSE),0)</f>
        <v/>
      </c>
      <c r="D54" s="30">
        <f>C54</f>
        <v/>
      </c>
      <c r="E54" s="31">
        <f>IF($D$6="","",IF(D54=0,0,D54/$D$6))</f>
        <v/>
      </c>
      <c r="F54" s="31">
        <f>SUMIF('Fuel Purchases'!$B$7:$B$21,$A54,'Fuel Purchases'!$C$7:$C$21)</f>
        <v/>
      </c>
      <c r="G54" s="32" t="n"/>
      <c r="H54" s="31">
        <f>IF(E54="","",E54-F54)</f>
        <v/>
      </c>
      <c r="I54" s="33">
        <f>IF(OR(G54="",H54=""),"",H54*G54)</f>
        <v/>
      </c>
      <c r="J54" s="32" t="n"/>
      <c r="K54" s="10">
        <f>IF(OR(J54="",E54=""),"",E54*J54)</f>
        <v/>
      </c>
    </row>
    <row r="55">
      <c r="A55" s="28" t="inlineStr">
        <is>
          <t>WA</t>
        </is>
      </c>
      <c r="B55" s="29" t="inlineStr">
        <is>
          <t>Washington</t>
        </is>
      </c>
      <c r="C55" s="9">
        <f>IFERROR(VLOOKUP($A55,'IFTA Summary'!$A$6:$B$80,2,FALSE),0)</f>
        <v/>
      </c>
      <c r="D55" s="30">
        <f>C55</f>
        <v/>
      </c>
      <c r="E55" s="31">
        <f>IF($D$6="","",IF(D55=0,0,D55/$D$6))</f>
        <v/>
      </c>
      <c r="F55" s="31">
        <f>SUMIF('Fuel Purchases'!$B$7:$B$21,$A55,'Fuel Purchases'!$C$7:$C$21)</f>
        <v/>
      </c>
      <c r="G55" s="32" t="n"/>
      <c r="H55" s="31">
        <f>IF(E55="","",E55-F55)</f>
        <v/>
      </c>
      <c r="I55" s="33">
        <f>IF(OR(G55="",H55=""),"",H55*G55)</f>
        <v/>
      </c>
      <c r="J55" s="34" t="inlineStr">
        <is>
          <t>—</t>
        </is>
      </c>
    </row>
    <row r="56">
      <c r="A56" s="28" t="inlineStr">
        <is>
          <t>WV</t>
        </is>
      </c>
      <c r="B56" s="29" t="inlineStr">
        <is>
          <t>West Virginia</t>
        </is>
      </c>
      <c r="C56" s="9">
        <f>IFERROR(VLOOKUP($A56,'IFTA Summary'!$A$6:$B$80,2,FALSE),0)</f>
        <v/>
      </c>
      <c r="D56" s="30">
        <f>C56</f>
        <v/>
      </c>
      <c r="E56" s="31">
        <f>IF($D$6="","",IF(D56=0,0,D56/$D$6))</f>
        <v/>
      </c>
      <c r="F56" s="31">
        <f>SUMIF('Fuel Purchases'!$B$7:$B$21,$A56,'Fuel Purchases'!$C$7:$C$21)</f>
        <v/>
      </c>
      <c r="G56" s="32" t="n"/>
      <c r="H56" s="31">
        <f>IF(E56="","",E56-F56)</f>
        <v/>
      </c>
      <c r="I56" s="33">
        <f>IF(OR(G56="",H56=""),"",H56*G56)</f>
        <v/>
      </c>
      <c r="J56" s="34" t="inlineStr">
        <is>
          <t>—</t>
        </is>
      </c>
    </row>
    <row r="57">
      <c r="A57" s="28" t="inlineStr">
        <is>
          <t>WI</t>
        </is>
      </c>
      <c r="B57" s="29" t="inlineStr">
        <is>
          <t>Wisconsin</t>
        </is>
      </c>
      <c r="C57" s="9">
        <f>IFERROR(VLOOKUP($A57,'IFTA Summary'!$A$6:$B$80,2,FALSE),0)</f>
        <v/>
      </c>
      <c r="D57" s="30">
        <f>C57</f>
        <v/>
      </c>
      <c r="E57" s="31">
        <f>IF($D$6="","",IF(D57=0,0,D57/$D$6))</f>
        <v/>
      </c>
      <c r="F57" s="31">
        <f>SUMIF('Fuel Purchases'!$B$7:$B$21,$A57,'Fuel Purchases'!$C$7:$C$21)</f>
        <v/>
      </c>
      <c r="G57" s="32" t="n"/>
      <c r="H57" s="31">
        <f>IF(E57="","",E57-F57)</f>
        <v/>
      </c>
      <c r="I57" s="33">
        <f>IF(OR(G57="",H57=""),"",H57*G57)</f>
        <v/>
      </c>
      <c r="J57" s="34" t="inlineStr">
        <is>
          <t>—</t>
        </is>
      </c>
    </row>
    <row r="58">
      <c r="A58" s="28" t="inlineStr">
        <is>
          <t>WY</t>
        </is>
      </c>
      <c r="B58" s="29" t="inlineStr">
        <is>
          <t>Wyoming</t>
        </is>
      </c>
      <c r="C58" s="9">
        <f>IFERROR(VLOOKUP($A58,'IFTA Summary'!$A$6:$B$80,2,FALSE),0)</f>
        <v/>
      </c>
      <c r="D58" s="30">
        <f>C58</f>
        <v/>
      </c>
      <c r="E58" s="31">
        <f>IF($D$6="","",IF(D58=0,0,D58/$D$6))</f>
        <v/>
      </c>
      <c r="F58" s="31">
        <f>SUMIF('Fuel Purchases'!$B$7:$B$21,$A58,'Fuel Purchases'!$C$7:$C$21)</f>
        <v/>
      </c>
      <c r="G58" s="32" t="n"/>
      <c r="H58" s="31">
        <f>IF(E58="","",E58-F58)</f>
        <v/>
      </c>
      <c r="I58" s="33">
        <f>IF(OR(G58="",H58=""),"",H58*G58)</f>
        <v/>
      </c>
      <c r="J58" s="34" t="inlineStr">
        <is>
          <t>—</t>
        </is>
      </c>
    </row>
    <row r="59">
      <c r="A59" s="28" t="inlineStr">
        <is>
          <t>AB</t>
        </is>
      </c>
      <c r="B59" s="29" t="inlineStr">
        <is>
          <t>Alberta</t>
        </is>
      </c>
      <c r="C59" s="9">
        <f>IFERROR(VLOOKUP($A59,'IFTA Summary'!$A$6:$B$80,2,FALSE),0)</f>
        <v/>
      </c>
      <c r="D59" s="30">
        <f>C59</f>
        <v/>
      </c>
      <c r="E59" s="31">
        <f>IF($D$6="","",IF(D59=0,0,D59/$D$6))</f>
        <v/>
      </c>
      <c r="F59" s="31">
        <f>SUMIF('Fuel Purchases'!$B$7:$B$21,$A59,'Fuel Purchases'!$C$7:$C$21)</f>
        <v/>
      </c>
      <c r="G59" s="32" t="n"/>
      <c r="H59" s="31">
        <f>IF(E59="","",E59-F59)</f>
        <v/>
      </c>
      <c r="I59" s="33">
        <f>IF(OR(G59="",H59=""),"",H59*G59)</f>
        <v/>
      </c>
      <c r="J59" s="34" t="inlineStr">
        <is>
          <t>—</t>
        </is>
      </c>
    </row>
    <row r="60">
      <c r="A60" s="28" t="inlineStr">
        <is>
          <t>BC</t>
        </is>
      </c>
      <c r="B60" s="29" t="inlineStr">
        <is>
          <t>British Columbia</t>
        </is>
      </c>
      <c r="C60" s="9">
        <f>IFERROR(VLOOKUP($A60,'IFTA Summary'!$A$6:$B$80,2,FALSE),0)</f>
        <v/>
      </c>
      <c r="D60" s="30">
        <f>C60</f>
        <v/>
      </c>
      <c r="E60" s="31">
        <f>IF($D$6="","",IF(D60=0,0,D60/$D$6))</f>
        <v/>
      </c>
      <c r="F60" s="31">
        <f>SUMIF('Fuel Purchases'!$B$7:$B$21,$A60,'Fuel Purchases'!$C$7:$C$21)</f>
        <v/>
      </c>
      <c r="G60" s="32" t="n"/>
      <c r="H60" s="31">
        <f>IF(E60="","",E60-F60)</f>
        <v/>
      </c>
      <c r="I60" s="33">
        <f>IF(OR(G60="",H60=""),"",H60*G60)</f>
        <v/>
      </c>
      <c r="J60" s="34" t="inlineStr">
        <is>
          <t>—</t>
        </is>
      </c>
    </row>
    <row r="61">
      <c r="A61" s="28" t="inlineStr">
        <is>
          <t>MB</t>
        </is>
      </c>
      <c r="B61" s="29" t="inlineStr">
        <is>
          <t>Manitoba</t>
        </is>
      </c>
      <c r="C61" s="9">
        <f>IFERROR(VLOOKUP($A61,'IFTA Summary'!$A$6:$B$80,2,FALSE),0)</f>
        <v/>
      </c>
      <c r="D61" s="30">
        <f>C61</f>
        <v/>
      </c>
      <c r="E61" s="31">
        <f>IF($D$6="","",IF(D61=0,0,D61/$D$6))</f>
        <v/>
      </c>
      <c r="F61" s="31">
        <f>SUMIF('Fuel Purchases'!$B$7:$B$21,$A61,'Fuel Purchases'!$C$7:$C$21)</f>
        <v/>
      </c>
      <c r="G61" s="32" t="n"/>
      <c r="H61" s="31">
        <f>IF(E61="","",E61-F61)</f>
        <v/>
      </c>
      <c r="I61" s="33">
        <f>IF(OR(G61="",H61=""),"",H61*G61)</f>
        <v/>
      </c>
      <c r="J61" s="34" t="inlineStr">
        <is>
          <t>—</t>
        </is>
      </c>
    </row>
    <row r="62">
      <c r="A62" s="28" t="inlineStr">
        <is>
          <t>NB</t>
        </is>
      </c>
      <c r="B62" s="29" t="inlineStr">
        <is>
          <t>New Brunswick</t>
        </is>
      </c>
      <c r="C62" s="9">
        <f>IFERROR(VLOOKUP($A62,'IFTA Summary'!$A$6:$B$80,2,FALSE),0)</f>
        <v/>
      </c>
      <c r="D62" s="30">
        <f>C62</f>
        <v/>
      </c>
      <c r="E62" s="31">
        <f>IF($D$6="","",IF(D62=0,0,D62/$D$6))</f>
        <v/>
      </c>
      <c r="F62" s="31">
        <f>SUMIF('Fuel Purchases'!$B$7:$B$21,$A62,'Fuel Purchases'!$C$7:$C$21)</f>
        <v/>
      </c>
      <c r="G62" s="32" t="n"/>
      <c r="H62" s="31">
        <f>IF(E62="","",E62-F62)</f>
        <v/>
      </c>
      <c r="I62" s="33">
        <f>IF(OR(G62="",H62=""),"",H62*G62)</f>
        <v/>
      </c>
      <c r="J62" s="34" t="inlineStr">
        <is>
          <t>—</t>
        </is>
      </c>
    </row>
    <row r="63">
      <c r="A63" s="28" t="inlineStr">
        <is>
          <t>NL</t>
        </is>
      </c>
      <c r="B63" s="29" t="inlineStr">
        <is>
          <t>Newfoundland and Labrador</t>
        </is>
      </c>
      <c r="C63" s="9">
        <f>IFERROR(VLOOKUP($A63,'IFTA Summary'!$A$6:$B$80,2,FALSE),0)</f>
        <v/>
      </c>
      <c r="D63" s="30">
        <f>C63</f>
        <v/>
      </c>
      <c r="E63" s="31">
        <f>IF($D$6="","",IF(D63=0,0,D63/$D$6))</f>
        <v/>
      </c>
      <c r="F63" s="31">
        <f>SUMIF('Fuel Purchases'!$B$7:$B$21,$A63,'Fuel Purchases'!$C$7:$C$21)</f>
        <v/>
      </c>
      <c r="G63" s="32" t="n"/>
      <c r="H63" s="31">
        <f>IF(E63="","",E63-F63)</f>
        <v/>
      </c>
      <c r="I63" s="33">
        <f>IF(OR(G63="",H63=""),"",H63*G63)</f>
        <v/>
      </c>
      <c r="J63" s="34" t="inlineStr">
        <is>
          <t>—</t>
        </is>
      </c>
    </row>
    <row r="64">
      <c r="A64" s="28" t="inlineStr">
        <is>
          <t>NS</t>
        </is>
      </c>
      <c r="B64" s="29" t="inlineStr">
        <is>
          <t>Nova Scotia</t>
        </is>
      </c>
      <c r="C64" s="9">
        <f>IFERROR(VLOOKUP($A64,'IFTA Summary'!$A$6:$B$80,2,FALSE),0)</f>
        <v/>
      </c>
      <c r="D64" s="30">
        <f>C64</f>
        <v/>
      </c>
      <c r="E64" s="31">
        <f>IF($D$6="","",IF(D64=0,0,D64/$D$6))</f>
        <v/>
      </c>
      <c r="F64" s="31">
        <f>SUMIF('Fuel Purchases'!$B$7:$B$21,$A64,'Fuel Purchases'!$C$7:$C$21)</f>
        <v/>
      </c>
      <c r="G64" s="32" t="n"/>
      <c r="H64" s="31">
        <f>IF(E64="","",E64-F64)</f>
        <v/>
      </c>
      <c r="I64" s="33">
        <f>IF(OR(G64="",H64=""),"",H64*G64)</f>
        <v/>
      </c>
      <c r="J64" s="34" t="inlineStr">
        <is>
          <t>—</t>
        </is>
      </c>
    </row>
    <row r="65">
      <c r="A65" s="28" t="inlineStr">
        <is>
          <t>ON</t>
        </is>
      </c>
      <c r="B65" s="29" t="inlineStr">
        <is>
          <t>Ontario</t>
        </is>
      </c>
      <c r="C65" s="9">
        <f>IFERROR(VLOOKUP($A65,'IFTA Summary'!$A$6:$B$80,2,FALSE),0)</f>
        <v/>
      </c>
      <c r="D65" s="30">
        <f>C65</f>
        <v/>
      </c>
      <c r="E65" s="31">
        <f>IF($D$6="","",IF(D65=0,0,D65/$D$6))</f>
        <v/>
      </c>
      <c r="F65" s="31">
        <f>SUMIF('Fuel Purchases'!$B$7:$B$21,$A65,'Fuel Purchases'!$C$7:$C$21)</f>
        <v/>
      </c>
      <c r="G65" s="32" t="n"/>
      <c r="H65" s="31">
        <f>IF(E65="","",E65-F65)</f>
        <v/>
      </c>
      <c r="I65" s="33">
        <f>IF(OR(G65="",H65=""),"",H65*G65)</f>
        <v/>
      </c>
      <c r="J65" s="34" t="inlineStr">
        <is>
          <t>—</t>
        </is>
      </c>
    </row>
    <row r="66">
      <c r="A66" s="28" t="inlineStr">
        <is>
          <t>PE</t>
        </is>
      </c>
      <c r="B66" s="29" t="inlineStr">
        <is>
          <t>Prince Edward Island</t>
        </is>
      </c>
      <c r="C66" s="9">
        <f>IFERROR(VLOOKUP($A66,'IFTA Summary'!$A$6:$B$80,2,FALSE),0)</f>
        <v/>
      </c>
      <c r="D66" s="30">
        <f>C66</f>
        <v/>
      </c>
      <c r="E66" s="31">
        <f>IF($D$6="","",IF(D66=0,0,D66/$D$6))</f>
        <v/>
      </c>
      <c r="F66" s="31">
        <f>SUMIF('Fuel Purchases'!$B$7:$B$21,$A66,'Fuel Purchases'!$C$7:$C$21)</f>
        <v/>
      </c>
      <c r="G66" s="32" t="n"/>
      <c r="H66" s="31">
        <f>IF(E66="","",E66-F66)</f>
        <v/>
      </c>
      <c r="I66" s="33">
        <f>IF(OR(G66="",H66=""),"",H66*G66)</f>
        <v/>
      </c>
      <c r="J66" s="34" t="inlineStr">
        <is>
          <t>—</t>
        </is>
      </c>
    </row>
    <row r="67">
      <c r="A67" s="28" t="inlineStr">
        <is>
          <t>QC</t>
        </is>
      </c>
      <c r="B67" s="29" t="inlineStr">
        <is>
          <t>Quebec</t>
        </is>
      </c>
      <c r="C67" s="9">
        <f>IFERROR(VLOOKUP($A67,'IFTA Summary'!$A$6:$B$80,2,FALSE),0)</f>
        <v/>
      </c>
      <c r="D67" s="30">
        <f>C67</f>
        <v/>
      </c>
      <c r="E67" s="31">
        <f>IF($D$6="","",IF(D67=0,0,D67/$D$6))</f>
        <v/>
      </c>
      <c r="F67" s="31">
        <f>SUMIF('Fuel Purchases'!$B$7:$B$21,$A67,'Fuel Purchases'!$C$7:$C$21)</f>
        <v/>
      </c>
      <c r="G67" s="32" t="n"/>
      <c r="H67" s="31">
        <f>IF(E67="","",E67-F67)</f>
        <v/>
      </c>
      <c r="I67" s="33">
        <f>IF(OR(G67="",H67=""),"",H67*G67)</f>
        <v/>
      </c>
      <c r="J67" s="34" t="inlineStr">
        <is>
          <t>—</t>
        </is>
      </c>
    </row>
    <row r="68">
      <c r="A68" s="28" t="inlineStr">
        <is>
          <t>SK</t>
        </is>
      </c>
      <c r="B68" s="29" t="inlineStr">
        <is>
          <t>Saskatchewan</t>
        </is>
      </c>
      <c r="C68" s="9">
        <f>IFERROR(VLOOKUP($A68,'IFTA Summary'!$A$6:$B$80,2,FALSE),0)</f>
        <v/>
      </c>
      <c r="D68" s="30">
        <f>C68</f>
        <v/>
      </c>
      <c r="E68" s="31">
        <f>IF($D$6="","",IF(D68=0,0,D68/$D$6))</f>
        <v/>
      </c>
      <c r="F68" s="31">
        <f>SUMIF('Fuel Purchases'!$B$7:$B$21,$A68,'Fuel Purchases'!$C$7:$C$21)</f>
        <v/>
      </c>
      <c r="G68" s="32" t="n"/>
      <c r="H68" s="31">
        <f>IF(E68="","",E68-F68)</f>
        <v/>
      </c>
      <c r="I68" s="33">
        <f>IF(OR(G68="",H68=""),"",H68*G68)</f>
        <v/>
      </c>
      <c r="J68" s="34" t="inlineStr">
        <is>
          <t>—</t>
        </is>
      </c>
    </row>
    <row r="69">
      <c r="B69" s="12" t="inlineStr">
        <is>
          <t>Totals →</t>
        </is>
      </c>
      <c r="C69" s="13">
        <f>SUM(C11:C68)</f>
        <v/>
      </c>
      <c r="D69" s="13">
        <f>SUM(D11:D68)</f>
        <v/>
      </c>
      <c r="E69" s="22">
        <f>SUM(E11:E68)</f>
        <v/>
      </c>
      <c r="F69" s="22">
        <f>SUM(F11:F68)</f>
        <v/>
      </c>
      <c r="I69" s="35">
        <f>SUM(I11:I68)</f>
        <v/>
      </c>
      <c r="K69" s="15">
        <f>SUM(K11:K68)</f>
        <v/>
      </c>
    </row>
    <row r="71">
      <c r="B71" s="36" t="inlineStr">
        <is>
          <t>TOTAL DUE (or credit)</t>
        </is>
      </c>
      <c r="I71" s="37">
        <f>I69+K69</f>
        <v/>
      </c>
    </row>
    <row r="73">
      <c r="A73" s="16" t="inlineStr">
        <is>
          <t>Cross-check before filing: Total miles here should equal the Trip Log quarter total, and Total gallons should equal your fuel tickets. If they don't, a trip or a receipt is missing.</t>
        </is>
      </c>
    </row>
    <row r="74">
      <c r="A74" s="16" t="inlineStr">
        <is>
          <t>This worksheet does the arithmetic. It is not tax advice, and it does not replace your base jurisdiction's own return form or its rules on exemptions, surcharges and rounding.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62"/>
  <sheetViews>
    <sheetView showGridLines="0"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38" t="inlineStr">
        <is>
          <t>How to use this IFTA worksheet</t>
        </is>
      </c>
    </row>
    <row r="2">
      <c r="A2" s="2" t="inlineStr"/>
    </row>
    <row r="3">
      <c r="A3" s="39" t="inlineStr">
        <is>
          <t>This workbook turns your trips into a finished IFTA return — miles per state, tax-paid</t>
        </is>
      </c>
    </row>
    <row r="4">
      <c r="A4" s="39" t="inlineStr">
        <is>
          <t>gallons, and what you owe each jurisdiction. No manual map measuring.</t>
        </is>
      </c>
    </row>
    <row r="5">
      <c r="A5" s="39" t="inlineStr">
        <is>
          <t>It needs the free RouteMetrics add-in for Excel, which adds the ROUTE.* formulas.</t>
        </is>
      </c>
    </row>
    <row r="6">
      <c r="A6" s="2" t="inlineStr"/>
    </row>
    <row r="7">
      <c r="A7" s="40" t="inlineStr">
        <is>
          <t>Before you start: set your truck</t>
        </is>
      </c>
    </row>
    <row r="8">
      <c r="A8" s="39" t="inlineStr">
        <is>
          <t>Open the RouteMetrics task pane and fill in gross weight, height, axles and any hazmat.</t>
        </is>
      </c>
    </row>
    <row r="9">
      <c r="A9" s="39" t="inlineStr">
        <is>
          <t>Without it, routes are planned for a standard truck: legal truck roads only, with no</t>
        </is>
      </c>
    </row>
    <row r="10">
      <c r="A10" s="39" t="inlineStr">
        <is>
          <t>clearance or weight check against your own rig. The profile saves into this workbook.</t>
        </is>
      </c>
    </row>
    <row r="11">
      <c r="A11" s="2" t="inlineStr"/>
    </row>
    <row r="12">
      <c r="A12" s="40" t="inlineStr">
        <is>
          <t>1. Trip Log tab</t>
        </is>
      </c>
    </row>
    <row r="13">
      <c r="A13" s="39" t="inlineStr">
        <is>
          <t>Fill in carrier / IFTA account / quarter at the top. Replace OH / PA / WV / IN / IL in the</t>
        </is>
      </c>
    </row>
    <row r="14">
      <c r="A14" s="39" t="inlineStr">
        <is>
          <t>header row with the states you actually run, then add one row per trip.</t>
        </is>
      </c>
    </row>
    <row r="15">
      <c r="A15" s="41" t="inlineStr">
        <is>
          <t>Log EMPTY moves too — IFTA taxes deadhead exactly like loaded freight, and leaving it</t>
        </is>
      </c>
    </row>
    <row r="16">
      <c r="A16" s="41" t="inlineStr">
        <is>
          <t>out is one of the most common audit findings.</t>
        </is>
      </c>
    </row>
    <row r="17">
      <c r="A17" s="39" t="inlineStr">
        <is>
          <t>The Tolls column prices the lane; 'Legal for this truck?' says OK, or what the only</t>
        </is>
      </c>
    </row>
    <row r="18">
      <c r="A18" s="39" t="inlineStr">
        <is>
          <t>available route violates.</t>
        </is>
      </c>
    </row>
    <row r="19">
      <c r="A19" s="2" t="inlineStr"/>
    </row>
    <row r="20">
      <c r="A20" s="40" t="inlineStr">
        <is>
          <t>2. Fuel Purchases tab</t>
        </is>
      </c>
    </row>
    <row r="21">
      <c r="A21" s="39" t="inlineStr">
        <is>
          <t>One row per fuel ticket: date, jurisdiction code, gallons, cost. This is the tax you already</t>
        </is>
      </c>
    </row>
    <row r="22">
      <c r="A22" s="39" t="inlineStr">
        <is>
          <t>paid at the pump, and it is what gets credited against what you owe.</t>
        </is>
      </c>
    </row>
    <row r="23">
      <c r="A23" s="2" t="inlineStr"/>
    </row>
    <row r="24">
      <c r="A24" s="40" t="inlineStr">
        <is>
          <t>3. IFTA Summary tab</t>
        </is>
      </c>
    </row>
    <row r="25">
      <c r="A25" s="39" t="inlineStr">
        <is>
          <t>One formula lists EVERY state your trips crossed — even one you forgot a column for:</t>
        </is>
      </c>
    </row>
    <row r="26">
      <c r="A26" s="42" t="inlineStr"/>
    </row>
    <row r="27">
      <c r="A27" s="43" t="inlineStr">
        <is>
          <t xml:space="preserve">    =ROUTE.IFTA('Trip Log'!B9:B20, 'Trip Log'!C9:C20, "truck")</t>
        </is>
      </c>
    </row>
    <row r="28">
      <c r="A28" s="2" t="inlineStr"/>
    </row>
    <row r="29">
      <c r="A29" s="40" t="inlineStr">
        <is>
          <t>4. Tax Calculation tab</t>
        </is>
      </c>
    </row>
    <row r="30">
      <c r="A30" s="39" t="inlineStr">
        <is>
          <t>Everything is wired except the rates. Enter this quarter's rate for each jurisdiction you</t>
        </is>
      </c>
    </row>
    <row r="31">
      <c r="A31" s="39" t="inlineStr">
        <is>
          <t>ran, in column G, from the IFTA, Inc. matrix at iftach.org/taxmatrix4/.</t>
        </is>
      </c>
    </row>
    <row r="32">
      <c r="A32" s="44" t="inlineStr">
        <is>
          <t>Rates change every quarter, so they are deliberately not shipped in this file — a stale</t>
        </is>
      </c>
    </row>
    <row r="33">
      <c r="A33" s="44" t="inlineStr">
        <is>
          <t>rate would quietly produce a wrong return.</t>
        </is>
      </c>
    </row>
    <row r="34">
      <c r="A34" s="39" t="inlineStr">
        <is>
          <t>Indiana, Kentucky and Virginia also take a surcharge, in column J.</t>
        </is>
      </c>
    </row>
    <row r="35">
      <c r="A35" s="2" t="inlineStr"/>
    </row>
    <row r="36">
      <c r="A36" s="40" t="inlineStr">
        <is>
          <t>The formulas</t>
        </is>
      </c>
    </row>
    <row r="37">
      <c r="A37" s="39" t="inlineStr">
        <is>
          <t>Miles in one state for one trip (fills down a column):</t>
        </is>
      </c>
    </row>
    <row r="38">
      <c r="A38" s="43" t="inlineStr">
        <is>
          <t xml:space="preserve">    =ROUTE.STATEMILES("Columbus, OH", "Chicago, IL", "IN", "truck")</t>
        </is>
      </c>
    </row>
    <row r="39">
      <c r="A39" s="39" t="inlineStr">
        <is>
          <t>Every state across many trips (one spilled table):</t>
        </is>
      </c>
    </row>
    <row r="40">
      <c r="A40" s="43" t="inlineStr">
        <is>
          <t xml:space="preserve">    =ROUTE.IFTA(A2:A100, B2:B100, "truck")</t>
        </is>
      </c>
    </row>
    <row r="41">
      <c r="A41" s="39" t="inlineStr">
        <is>
          <t>Toll cost for a lane:</t>
        </is>
      </c>
    </row>
    <row r="42">
      <c r="A42" s="43" t="inlineStr">
        <is>
          <t xml:space="preserve">    =ROUTE.TOLLS("Columbus, OH", "Chicago, IL", "truck")</t>
        </is>
      </c>
    </row>
    <row r="43">
      <c r="A43" s="39" t="inlineStr">
        <is>
          <t>Whether your truck can legally run it:</t>
        </is>
      </c>
    </row>
    <row r="44">
      <c r="A44" s="43" t="inlineStr">
        <is>
          <t xml:space="preserve">    =ROUTE.RESTRICTIONS("Columbus, OH", "Chicago, IL", "truck")</t>
        </is>
      </c>
    </row>
    <row r="45">
      <c r="A45" s="39" t="inlineStr">
        <is>
          <t>A multi-stop load — pass the stops in order:</t>
        </is>
      </c>
    </row>
    <row r="46">
      <c r="A46" s="43" t="inlineStr">
        <is>
          <t xml:space="preserve">    =ROUTE.STATEMILES(A2, B2, "IN", "truck", "", D2:F2)</t>
        </is>
      </c>
    </row>
    <row r="47">
      <c r="A47" s="39" t="inlineStr">
        <is>
          <t>An oversize load, just for this row:</t>
        </is>
      </c>
    </row>
    <row r="48">
      <c r="A48" s="43" t="inlineStr">
        <is>
          <t xml:space="preserve">    =ROUTE.STATEMILES(A2, B2, "IN", "truck", "gross=92000lb; height=14ft")</t>
        </is>
      </c>
    </row>
    <row r="49">
      <c r="A49" s="2" t="inlineStr"/>
    </row>
    <row r="50">
      <c r="A50" s="41" t="inlineStr">
        <is>
          <t>Get RouteMetrics free (100 free searches, no time limit) at routemetrics.app</t>
        </is>
      </c>
    </row>
    <row r="51">
      <c r="A51" s="2" t="inlineStr"/>
    </row>
    <row r="52">
      <c r="A52" s="45" t="inlineStr">
        <is>
          <t>Truck miles use HERE truck-legal routing and are estimates for planning and IFTA prep. They are not</t>
        </is>
      </c>
    </row>
    <row r="53">
      <c r="A53" s="45" t="inlineStr">
        <is>
          <t>PC*Miler practical miles, which some brokered contracts require. Toll prices are best-effort. Verify</t>
        </is>
      </c>
    </row>
    <row r="54">
      <c r="A54" s="45" t="inlineStr">
        <is>
          <t>clearances, permits and rates yourself before dispatching a load or filing a return. Not tax advice.</t>
        </is>
      </c>
    </row>
    <row r="55">
      <c r="A55" s="45" t="inlineStr">
        <is>
          <t>Provided free by RouteMetrics.</t>
        </is>
      </c>
    </row>
    <row r="62">
      <c r="A62" s="46" t="inlineStr">
        <is>
          <t>Get RouteMetrics for Excel  →  routemetrics.app</t>
        </is>
      </c>
    </row>
  </sheetData>
  <hyperlinks>
    <hyperlink xmlns:r="http://schemas.openxmlformats.org/officeDocument/2006/relationships" ref="A62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RouteMetrics (routemetrics.app)</dc:creator>
  <dc:title>IFTA Quarterly Mileage Worksheet</dc:title>
  <dc:description>Free Excel IFTA worksheet: per-state truck miles via ROUTE.STATEMILES, a one-formula ROUTE.IFTA quarterly summary, toll costs, truck-legality checks, a fuel-purchase log and the full tax calculation for all 58 jurisdictions.</dc:description>
  <dcterms:created xsi:type="dcterms:W3CDTF">2026-08-21T14:34:06Z</dcterms:created>
  <dcterms:modified xsi:type="dcterms:W3CDTF">2026-08-21T14:34:06Z</dcterms:modified>
</cp:coreProperties>
</file>